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kushisi\Desktop\"/>
    </mc:Choice>
  </mc:AlternateContent>
  <bookViews>
    <workbookView xWindow="0" yWindow="0" windowWidth="22992" windowHeight="9348"/>
  </bookViews>
  <sheets>
    <sheet name="収入" sheetId="1" r:id="rId1"/>
    <sheet name="支出③" sheetId="2" r:id="rId2"/>
  </sheets>
  <definedNames>
    <definedName name="_xlnm.Print_Area" localSheetId="1">支出③!$B$2:$H$53</definedName>
    <definedName name="_xlnm.Print_Area" localSheetId="0">収入!$B$1:$H$55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2" l="1"/>
  <c r="G52" i="2"/>
  <c r="G51" i="2"/>
  <c r="G50" i="2"/>
  <c r="G49" i="2"/>
  <c r="G48" i="2"/>
  <c r="F47" i="2"/>
  <c r="E47" i="2"/>
  <c r="G47" i="2" s="1"/>
  <c r="G46" i="2"/>
  <c r="G45" i="2"/>
  <c r="G44" i="2"/>
  <c r="G43" i="2"/>
  <c r="G42" i="2"/>
  <c r="G41" i="2"/>
  <c r="G40" i="2"/>
  <c r="F40" i="2"/>
  <c r="E40" i="2"/>
  <c r="G39" i="2"/>
  <c r="G38" i="2"/>
  <c r="G37" i="2"/>
  <c r="G36" i="2"/>
  <c r="G35" i="2"/>
  <c r="G34" i="2"/>
  <c r="G33" i="2"/>
  <c r="G32" i="2"/>
  <c r="G31" i="2"/>
  <c r="G30" i="2"/>
  <c r="F30" i="2"/>
  <c r="E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F16" i="2"/>
  <c r="E16" i="2"/>
  <c r="G15" i="2"/>
  <c r="G14" i="2"/>
  <c r="G13" i="2"/>
  <c r="G12" i="2"/>
  <c r="G11" i="2"/>
  <c r="G10" i="2"/>
  <c r="G9" i="2"/>
  <c r="G8" i="2"/>
  <c r="G7" i="2"/>
  <c r="G6" i="2"/>
  <c r="G5" i="2"/>
  <c r="F4" i="2"/>
  <c r="E4" i="2"/>
  <c r="G4" i="2" s="1"/>
  <c r="G54" i="1"/>
  <c r="G52" i="1"/>
  <c r="G51" i="1"/>
  <c r="F49" i="1"/>
  <c r="E49" i="1"/>
  <c r="G49" i="1" s="1"/>
  <c r="G48" i="1"/>
  <c r="F47" i="1"/>
  <c r="E47" i="1"/>
  <c r="G47" i="1" s="1"/>
  <c r="F46" i="1"/>
  <c r="G45" i="1"/>
  <c r="G44" i="1"/>
  <c r="G43" i="1"/>
  <c r="F42" i="1"/>
  <c r="G42" i="1" s="1"/>
  <c r="E42" i="1"/>
  <c r="E41" i="1"/>
  <c r="G40" i="1"/>
  <c r="G39" i="1"/>
  <c r="F38" i="1"/>
  <c r="G38" i="1" s="1"/>
  <c r="E38" i="1"/>
  <c r="G37" i="1"/>
  <c r="F36" i="1"/>
  <c r="G36" i="1" s="1"/>
  <c r="E36" i="1"/>
  <c r="G35" i="1"/>
  <c r="G34" i="1"/>
  <c r="G33" i="1"/>
  <c r="F33" i="1"/>
  <c r="E33" i="1"/>
  <c r="G32" i="1"/>
  <c r="G31" i="1"/>
  <c r="F31" i="1"/>
  <c r="E31" i="1"/>
  <c r="G30" i="1"/>
  <c r="G29" i="1"/>
  <c r="F29" i="1"/>
  <c r="E29" i="1"/>
  <c r="G28" i="1"/>
  <c r="G27" i="1"/>
  <c r="G26" i="1"/>
  <c r="G25" i="1"/>
  <c r="F24" i="1"/>
  <c r="E24" i="1"/>
  <c r="G24" i="1" s="1"/>
  <c r="G23" i="1"/>
  <c r="G22" i="1"/>
  <c r="G21" i="1"/>
  <c r="F20" i="1"/>
  <c r="E20" i="1"/>
  <c r="G20" i="1" s="1"/>
  <c r="G19" i="1"/>
  <c r="F18" i="1"/>
  <c r="E18" i="1"/>
  <c r="G18" i="1" s="1"/>
  <c r="G17" i="1"/>
  <c r="F16" i="1"/>
  <c r="E16" i="1"/>
  <c r="G16" i="1" s="1"/>
  <c r="G15" i="1"/>
  <c r="G14" i="1"/>
  <c r="G13" i="1"/>
  <c r="F12" i="1"/>
  <c r="F11" i="1" s="1"/>
  <c r="E12" i="1"/>
  <c r="G12" i="1" s="1"/>
  <c r="E11" i="1"/>
  <c r="G10" i="1"/>
  <c r="G9" i="1"/>
  <c r="F8" i="1"/>
  <c r="E8" i="1"/>
  <c r="G8" i="1" s="1"/>
  <c r="G7" i="1"/>
  <c r="F6" i="1"/>
  <c r="E6" i="1"/>
  <c r="G11" i="1" l="1"/>
  <c r="E53" i="1"/>
  <c r="G6" i="1"/>
  <c r="F41" i="1"/>
  <c r="F53" i="1" s="1"/>
  <c r="F55" i="1" s="1"/>
  <c r="E46" i="1"/>
  <c r="G46" i="1" s="1"/>
  <c r="G53" i="1" l="1"/>
  <c r="E55" i="1"/>
  <c r="G55" i="1" s="1"/>
  <c r="G41" i="1"/>
</calcChain>
</file>

<file path=xl/comments1.xml><?xml version="1.0" encoding="utf-8"?>
<comments xmlns="http://schemas.openxmlformats.org/spreadsheetml/2006/main">
  <authors>
    <author>社団法人大分県社会福祉士会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2012年度当初予算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前年度、当初予算</t>
        </r>
      </text>
    </comment>
  </commentList>
</comments>
</file>

<file path=xl/comments2.xml><?xml version="1.0" encoding="utf-8"?>
<comments xmlns="http://schemas.openxmlformats.org/spreadsheetml/2006/main">
  <authors>
    <author>社団法人大分県社会福祉士会</author>
  </authors>
  <commentLis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2012年度当初予算</t>
        </r>
      </text>
    </commen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前年度、当初予算</t>
        </r>
      </text>
    </comment>
  </commentList>
</comments>
</file>

<file path=xl/sharedStrings.xml><?xml version="1.0" encoding="utf-8"?>
<sst xmlns="http://schemas.openxmlformats.org/spreadsheetml/2006/main" count="166" uniqueCount="116">
  <si>
    <t>2020年度一般会計予算</t>
    <rPh sb="4" eb="6">
      <t>ネンド</t>
    </rPh>
    <rPh sb="6" eb="8">
      <t>イッパン</t>
    </rPh>
    <rPh sb="8" eb="10">
      <t>カイケイ</t>
    </rPh>
    <rPh sb="10" eb="12">
      <t>ヨサン</t>
    </rPh>
    <phoneticPr fontId="3"/>
  </si>
  <si>
    <t>＜収入の部＞</t>
    <rPh sb="1" eb="3">
      <t>シュウニュウ</t>
    </rPh>
    <rPh sb="4" eb="5">
      <t>ブ</t>
    </rPh>
    <phoneticPr fontId="3"/>
  </si>
  <si>
    <t>大科目</t>
    <rPh sb="0" eb="1">
      <t>ダイ</t>
    </rPh>
    <rPh sb="1" eb="3">
      <t>カモク</t>
    </rPh>
    <phoneticPr fontId="3"/>
  </si>
  <si>
    <t>中科目</t>
    <rPh sb="0" eb="1">
      <t>ナカ</t>
    </rPh>
    <rPh sb="1" eb="3">
      <t>カモク</t>
    </rPh>
    <phoneticPr fontId="3"/>
  </si>
  <si>
    <t>小科目</t>
    <rPh sb="0" eb="1">
      <t>ショウ</t>
    </rPh>
    <rPh sb="1" eb="3">
      <t>カモク</t>
    </rPh>
    <phoneticPr fontId="3"/>
  </si>
  <si>
    <t>本年度予算額</t>
    <rPh sb="0" eb="3">
      <t>ホンネンド</t>
    </rPh>
    <rPh sb="3" eb="5">
      <t>ヨサン</t>
    </rPh>
    <rPh sb="5" eb="6">
      <t>ガク</t>
    </rPh>
    <phoneticPr fontId="3"/>
  </si>
  <si>
    <t>前年度予算額</t>
    <rPh sb="0" eb="3">
      <t>ゼンネンド</t>
    </rPh>
    <rPh sb="3" eb="5">
      <t>ヨサン</t>
    </rPh>
    <rPh sb="5" eb="6">
      <t>ガク</t>
    </rPh>
    <phoneticPr fontId="3"/>
  </si>
  <si>
    <t>増減</t>
    <rPh sb="0" eb="2">
      <t>ゾウゲン</t>
    </rPh>
    <phoneticPr fontId="3"/>
  </si>
  <si>
    <t>備　　　考</t>
    <rPh sb="0" eb="1">
      <t>ソナエ</t>
    </rPh>
    <rPh sb="4" eb="5">
      <t>コウ</t>
    </rPh>
    <phoneticPr fontId="3"/>
  </si>
  <si>
    <t>入会金収入</t>
    <rPh sb="0" eb="3">
      <t>ニュウカイキン</t>
    </rPh>
    <rPh sb="3" eb="5">
      <t>シュウニュウ</t>
    </rPh>
    <phoneticPr fontId="3"/>
  </si>
  <si>
    <t>5,000円×30人</t>
    <rPh sb="5" eb="6">
      <t>エン</t>
    </rPh>
    <rPh sb="9" eb="10">
      <t>ニン</t>
    </rPh>
    <phoneticPr fontId="3"/>
  </si>
  <si>
    <t>会費収入</t>
    <rPh sb="0" eb="2">
      <t>カイヒ</t>
    </rPh>
    <rPh sb="2" eb="4">
      <t>シュウニュウ</t>
    </rPh>
    <phoneticPr fontId="3"/>
  </si>
  <si>
    <t>正会員費収入</t>
    <rPh sb="0" eb="3">
      <t>セイカイイン</t>
    </rPh>
    <rPh sb="3" eb="4">
      <t>ヒ</t>
    </rPh>
    <rPh sb="4" eb="6">
      <t>シュウニュウ</t>
    </rPh>
    <phoneticPr fontId="3"/>
  </si>
  <si>
    <t>3,000円×630人</t>
    <rPh sb="5" eb="6">
      <t>エン</t>
    </rPh>
    <rPh sb="10" eb="11">
      <t>ニン</t>
    </rPh>
    <phoneticPr fontId="3"/>
  </si>
  <si>
    <t>賛助会員会費収入</t>
    <rPh sb="0" eb="2">
      <t>サンジョ</t>
    </rPh>
    <rPh sb="2" eb="4">
      <t>カイイン</t>
    </rPh>
    <rPh sb="4" eb="6">
      <t>カイヒ</t>
    </rPh>
    <rPh sb="6" eb="8">
      <t>シュウニュウ</t>
    </rPh>
    <phoneticPr fontId="3"/>
  </si>
  <si>
    <t>事業収入</t>
    <rPh sb="0" eb="2">
      <t>ジギョウ</t>
    </rPh>
    <rPh sb="2" eb="4">
      <t>シュウニュウ</t>
    </rPh>
    <phoneticPr fontId="3"/>
  </si>
  <si>
    <t>成年後見・権利擁護事業収入</t>
    <rPh sb="0" eb="2">
      <t>セイネン</t>
    </rPh>
    <rPh sb="2" eb="4">
      <t>コウケン</t>
    </rPh>
    <rPh sb="5" eb="7">
      <t>ケンリ</t>
    </rPh>
    <rPh sb="7" eb="9">
      <t>ヨウゴ</t>
    </rPh>
    <rPh sb="9" eb="11">
      <t>ジギョウ</t>
    </rPh>
    <rPh sb="11" eb="13">
      <t>シュウニュウ</t>
    </rPh>
    <phoneticPr fontId="3"/>
  </si>
  <si>
    <t>参加費収入</t>
    <rPh sb="0" eb="3">
      <t>サンカヒ</t>
    </rPh>
    <rPh sb="3" eb="5">
      <t>シュウニュウ</t>
    </rPh>
    <phoneticPr fontId="3"/>
  </si>
  <si>
    <t xml:space="preserve">活用講座1,000円×70人、名簿登録研修1,000円×5人 </t>
    <rPh sb="0" eb="2">
      <t>カツヨウ</t>
    </rPh>
    <rPh sb="2" eb="4">
      <t>コウザ</t>
    </rPh>
    <rPh sb="9" eb="10">
      <t>エン</t>
    </rPh>
    <rPh sb="13" eb="14">
      <t>ニン</t>
    </rPh>
    <rPh sb="15" eb="17">
      <t>メイボ</t>
    </rPh>
    <rPh sb="17" eb="19">
      <t>トウロク</t>
    </rPh>
    <rPh sb="19" eb="21">
      <t>ケンシュウ</t>
    </rPh>
    <rPh sb="22" eb="27">
      <t>０００エン</t>
    </rPh>
    <rPh sb="29" eb="30">
      <t>ニン</t>
    </rPh>
    <phoneticPr fontId="3"/>
  </si>
  <si>
    <t>文書保管料</t>
    <rPh sb="0" eb="2">
      <t>ブンショ</t>
    </rPh>
    <rPh sb="2" eb="5">
      <t>ホカンリョウ</t>
    </rPh>
    <phoneticPr fontId="3"/>
  </si>
  <si>
    <t>名簿登録料</t>
    <rPh sb="0" eb="2">
      <t>メイボ</t>
    </rPh>
    <rPh sb="2" eb="4">
      <t>トウロク</t>
    </rPh>
    <rPh sb="4" eb="5">
      <t>リョウ</t>
    </rPh>
    <phoneticPr fontId="3"/>
  </si>
  <si>
    <t>10,000円×67人</t>
    <rPh sb="6" eb="7">
      <t>エン</t>
    </rPh>
    <rPh sb="10" eb="11">
      <t>ニン</t>
    </rPh>
    <phoneticPr fontId="3"/>
  </si>
  <si>
    <t>障がい領域研修収入</t>
    <rPh sb="0" eb="1">
      <t>ショウ</t>
    </rPh>
    <rPh sb="3" eb="5">
      <t>リョウイキ</t>
    </rPh>
    <rPh sb="5" eb="7">
      <t>ケンシュウ</t>
    </rPh>
    <rPh sb="7" eb="9">
      <t>シュウニュウ</t>
    </rPh>
    <phoneticPr fontId="3"/>
  </si>
  <si>
    <t>研修参加費収入</t>
    <rPh sb="0" eb="2">
      <t>ケンシュウ</t>
    </rPh>
    <rPh sb="2" eb="4">
      <t>サンカ</t>
    </rPh>
    <rPh sb="4" eb="5">
      <t>ヒ</t>
    </rPh>
    <rPh sb="5" eb="7">
      <t>シュウニュウ</t>
    </rPh>
    <phoneticPr fontId="3"/>
  </si>
  <si>
    <t>サビ管基礎20,000円×234名、更新15,000円×288人、認証10,000円×10人</t>
    <rPh sb="2" eb="3">
      <t>カン</t>
    </rPh>
    <rPh sb="3" eb="5">
      <t>キソ</t>
    </rPh>
    <rPh sb="11" eb="12">
      <t>エン</t>
    </rPh>
    <rPh sb="16" eb="17">
      <t>メイ</t>
    </rPh>
    <rPh sb="18" eb="20">
      <t>コウシン</t>
    </rPh>
    <rPh sb="26" eb="27">
      <t>エン</t>
    </rPh>
    <rPh sb="31" eb="32">
      <t>ニン</t>
    </rPh>
    <rPh sb="33" eb="35">
      <t>ニンショウ</t>
    </rPh>
    <rPh sb="41" eb="42">
      <t>エン</t>
    </rPh>
    <rPh sb="45" eb="46">
      <t>ニン</t>
    </rPh>
    <phoneticPr fontId="3"/>
  </si>
  <si>
    <t>子ども家庭支援（ＳＳＷ）関連事業収入</t>
    <rPh sb="0" eb="1">
      <t>コ</t>
    </rPh>
    <rPh sb="3" eb="5">
      <t>カテイ</t>
    </rPh>
    <rPh sb="5" eb="7">
      <t>シエン</t>
    </rPh>
    <rPh sb="12" eb="14">
      <t>カンレン</t>
    </rPh>
    <phoneticPr fontId="3"/>
  </si>
  <si>
    <t>公開講座1,500円×70人、養成研修（会員）2,000円×30人、他</t>
    <rPh sb="0" eb="2">
      <t>コウカイ</t>
    </rPh>
    <rPh sb="2" eb="4">
      <t>コウザ</t>
    </rPh>
    <rPh sb="9" eb="10">
      <t>エン</t>
    </rPh>
    <rPh sb="13" eb="14">
      <t>ニン</t>
    </rPh>
    <rPh sb="15" eb="17">
      <t>ヨウセイ</t>
    </rPh>
    <rPh sb="17" eb="19">
      <t>ケンシュウ</t>
    </rPh>
    <rPh sb="20" eb="22">
      <t>カイイン</t>
    </rPh>
    <rPh sb="28" eb="29">
      <t>エン</t>
    </rPh>
    <rPh sb="32" eb="33">
      <t>ニン</t>
    </rPh>
    <rPh sb="34" eb="35">
      <t>ホカ</t>
    </rPh>
    <phoneticPr fontId="3"/>
  </si>
  <si>
    <t>地域包括研修収入</t>
    <rPh sb="0" eb="2">
      <t>チイキ</t>
    </rPh>
    <rPh sb="2" eb="4">
      <t>ホウカツ</t>
    </rPh>
    <rPh sb="4" eb="6">
      <t>ケンシュウ</t>
    </rPh>
    <rPh sb="6" eb="8">
      <t>シュウニュウ</t>
    </rPh>
    <phoneticPr fontId="3"/>
  </si>
  <si>
    <t>参加費収入</t>
    <rPh sb="0" eb="2">
      <t>サンカ</t>
    </rPh>
    <rPh sb="2" eb="3">
      <t>ヒ</t>
    </rPh>
    <rPh sb="3" eb="5">
      <t>シュウニュウ</t>
    </rPh>
    <phoneticPr fontId="3"/>
  </si>
  <si>
    <t>虐待対応研修　会員3,500円×15人、7,000円×15人</t>
    <rPh sb="7" eb="9">
      <t>カイイン</t>
    </rPh>
    <rPh sb="14" eb="15">
      <t>エン</t>
    </rPh>
    <rPh sb="18" eb="19">
      <t>ニン</t>
    </rPh>
    <rPh sb="25" eb="26">
      <t>エン</t>
    </rPh>
    <rPh sb="29" eb="30">
      <t>ニン</t>
    </rPh>
    <phoneticPr fontId="3"/>
  </si>
  <si>
    <t>ガイドライン研修　会員等1,500円×15人、非会員3,000円×15人</t>
    <rPh sb="6" eb="8">
      <t>ケンシュウ</t>
    </rPh>
    <rPh sb="9" eb="11">
      <t>カイイン</t>
    </rPh>
    <rPh sb="11" eb="12">
      <t>トウ</t>
    </rPh>
    <rPh sb="13" eb="18">
      <t>５００エン</t>
    </rPh>
    <rPh sb="21" eb="22">
      <t>ニン</t>
    </rPh>
    <rPh sb="23" eb="26">
      <t>ヒカイイン</t>
    </rPh>
    <rPh sb="31" eb="32">
      <t>エン</t>
    </rPh>
    <rPh sb="35" eb="36">
      <t>ニン</t>
    </rPh>
    <phoneticPr fontId="3"/>
  </si>
  <si>
    <t>NW研修　会員10,000円×10人、非会員15,000円×3人</t>
    <rPh sb="2" eb="4">
      <t>ケンシュウ</t>
    </rPh>
    <rPh sb="5" eb="7">
      <t>カイイン</t>
    </rPh>
    <rPh sb="9" eb="14">
      <t>０００エン</t>
    </rPh>
    <rPh sb="17" eb="18">
      <t>ニン</t>
    </rPh>
    <rPh sb="19" eb="22">
      <t>ヒカイイン</t>
    </rPh>
    <rPh sb="28" eb="29">
      <t>エン</t>
    </rPh>
    <rPh sb="31" eb="32">
      <t>ニン</t>
    </rPh>
    <phoneticPr fontId="3"/>
  </si>
  <si>
    <t>社会福祉士養成講座収入</t>
    <rPh sb="0" eb="2">
      <t>シャカイ</t>
    </rPh>
    <rPh sb="2" eb="4">
      <t>フクシ</t>
    </rPh>
    <rPh sb="4" eb="5">
      <t>シ</t>
    </rPh>
    <rPh sb="5" eb="7">
      <t>ヨウセイ</t>
    </rPh>
    <rPh sb="7" eb="9">
      <t>コウザ</t>
    </rPh>
    <rPh sb="9" eb="11">
      <t>シュウニュウ</t>
    </rPh>
    <phoneticPr fontId="3"/>
  </si>
  <si>
    <t>対策講座収入</t>
    <rPh sb="0" eb="2">
      <t>タイサク</t>
    </rPh>
    <rPh sb="2" eb="4">
      <t>コウザ</t>
    </rPh>
    <rPh sb="4" eb="6">
      <t>シュウニュウ</t>
    </rPh>
    <phoneticPr fontId="3"/>
  </si>
  <si>
    <t>6,000円×50人</t>
    <rPh sb="5" eb="6">
      <t>エン</t>
    </rPh>
    <rPh sb="9" eb="10">
      <t>ニン</t>
    </rPh>
    <phoneticPr fontId="3"/>
  </si>
  <si>
    <t>模擬試験収入</t>
    <rPh sb="0" eb="2">
      <t>モギ</t>
    </rPh>
    <rPh sb="2" eb="4">
      <t>シケン</t>
    </rPh>
    <rPh sb="4" eb="6">
      <t>シュウニュウ</t>
    </rPh>
    <phoneticPr fontId="3"/>
  </si>
  <si>
    <t>7,000円×100人</t>
    <rPh sb="5" eb="6">
      <t>エン</t>
    </rPh>
    <rPh sb="10" eb="11">
      <t>ニン</t>
    </rPh>
    <phoneticPr fontId="3"/>
  </si>
  <si>
    <t>受験対策講座補助金</t>
    <rPh sb="0" eb="2">
      <t>ジュケン</t>
    </rPh>
    <rPh sb="2" eb="4">
      <t>タイサク</t>
    </rPh>
    <rPh sb="4" eb="6">
      <t>コウザ</t>
    </rPh>
    <rPh sb="6" eb="8">
      <t>ホジョ</t>
    </rPh>
    <rPh sb="8" eb="9">
      <t>キン</t>
    </rPh>
    <phoneticPr fontId="3"/>
  </si>
  <si>
    <t>介護研修センターより※変更の可能性あり</t>
    <rPh sb="0" eb="2">
      <t>カイゴ</t>
    </rPh>
    <rPh sb="2" eb="4">
      <t>ケンシュウ</t>
    </rPh>
    <rPh sb="11" eb="13">
      <t>ヘンコウ</t>
    </rPh>
    <rPh sb="14" eb="17">
      <t>カノウセイ</t>
    </rPh>
    <phoneticPr fontId="3"/>
  </si>
  <si>
    <t>その他収入</t>
    <rPh sb="2" eb="3">
      <t>タ</t>
    </rPh>
    <rPh sb="3" eb="5">
      <t>シュウニュウ</t>
    </rPh>
    <phoneticPr fontId="3"/>
  </si>
  <si>
    <t>自宅受験送料自己負担分他</t>
    <rPh sb="0" eb="2">
      <t>ジタク</t>
    </rPh>
    <rPh sb="2" eb="4">
      <t>ジュケン</t>
    </rPh>
    <rPh sb="4" eb="6">
      <t>ソウリョウ</t>
    </rPh>
    <rPh sb="6" eb="8">
      <t>ジコ</t>
    </rPh>
    <rPh sb="8" eb="10">
      <t>フタン</t>
    </rPh>
    <rPh sb="10" eb="11">
      <t>ブン</t>
    </rPh>
    <rPh sb="11" eb="12">
      <t>ホカ</t>
    </rPh>
    <phoneticPr fontId="3"/>
  </si>
  <si>
    <t>実習指導者養成研修事業収入</t>
    <rPh sb="0" eb="2">
      <t>ジッシュウ</t>
    </rPh>
    <rPh sb="2" eb="4">
      <t>シドウ</t>
    </rPh>
    <rPh sb="4" eb="5">
      <t>シャ</t>
    </rPh>
    <rPh sb="5" eb="7">
      <t>ヨウセイ</t>
    </rPh>
    <rPh sb="7" eb="9">
      <t>ケンシュウ</t>
    </rPh>
    <rPh sb="9" eb="11">
      <t>ジギョウ</t>
    </rPh>
    <rPh sb="11" eb="13">
      <t>シュウニュウ</t>
    </rPh>
    <phoneticPr fontId="3"/>
  </si>
  <si>
    <t>15,000円×20人、20,000円×10人</t>
    <rPh sb="6" eb="7">
      <t>エン</t>
    </rPh>
    <rPh sb="10" eb="11">
      <t>ニン</t>
    </rPh>
    <rPh sb="18" eb="19">
      <t>エン</t>
    </rPh>
    <rPh sb="22" eb="23">
      <t>ニン</t>
    </rPh>
    <phoneticPr fontId="3"/>
  </si>
  <si>
    <t>災害支援事業収入</t>
    <rPh sb="0" eb="2">
      <t>サイガイ</t>
    </rPh>
    <rPh sb="2" eb="4">
      <t>シエン</t>
    </rPh>
    <rPh sb="4" eb="6">
      <t>ジギョウ</t>
    </rPh>
    <rPh sb="6" eb="8">
      <t>シュウニュウ</t>
    </rPh>
    <phoneticPr fontId="3"/>
  </si>
  <si>
    <t>1,500円×40人</t>
    <rPh sb="5" eb="6">
      <t>エン</t>
    </rPh>
    <rPh sb="9" eb="10">
      <t>ニン</t>
    </rPh>
    <phoneticPr fontId="3"/>
  </si>
  <si>
    <t>基礎研修収入</t>
    <rPh sb="0" eb="2">
      <t>キソ</t>
    </rPh>
    <rPh sb="2" eb="4">
      <t>ケンシュウ</t>
    </rPh>
    <rPh sb="4" eb="6">
      <t>シュウニュウ</t>
    </rPh>
    <phoneticPr fontId="3"/>
  </si>
  <si>
    <t>Ⅰ：8,000円×30人　Ⅱ：20,000円×25人　Ⅲ：28,000円×20人</t>
    <rPh sb="7" eb="8">
      <t>エン</t>
    </rPh>
    <rPh sb="11" eb="12">
      <t>ニン</t>
    </rPh>
    <rPh sb="21" eb="22">
      <t>エン</t>
    </rPh>
    <rPh sb="25" eb="26">
      <t>ニン</t>
    </rPh>
    <rPh sb="35" eb="36">
      <t>エン</t>
    </rPh>
    <rPh sb="39" eb="40">
      <t>ニン</t>
    </rPh>
    <phoneticPr fontId="3"/>
  </si>
  <si>
    <t>補助金収入</t>
    <rPh sb="0" eb="3">
      <t>ホジョキン</t>
    </rPh>
    <rPh sb="3" eb="5">
      <t>シュウニュウ</t>
    </rPh>
    <phoneticPr fontId="3"/>
  </si>
  <si>
    <t>保健・医療研修事業収入</t>
    <rPh sb="0" eb="2">
      <t>ホケン</t>
    </rPh>
    <rPh sb="3" eb="5">
      <t>イリョウ</t>
    </rPh>
    <rPh sb="5" eb="7">
      <t>ケンシュウ</t>
    </rPh>
    <rPh sb="7" eb="9">
      <t>ジギョウ</t>
    </rPh>
    <rPh sb="9" eb="11">
      <t>シュウニュウ</t>
    </rPh>
    <phoneticPr fontId="3"/>
  </si>
  <si>
    <t>非会員1,000円×25人、会員・学生500円×20人</t>
    <rPh sb="0" eb="1">
      <t>ヒ</t>
    </rPh>
    <rPh sb="1" eb="3">
      <t>カイイン</t>
    </rPh>
    <rPh sb="8" eb="9">
      <t>エン</t>
    </rPh>
    <rPh sb="12" eb="13">
      <t>ニン</t>
    </rPh>
    <rPh sb="14" eb="16">
      <t>カイイン</t>
    </rPh>
    <rPh sb="17" eb="19">
      <t>ガクセイ</t>
    </rPh>
    <rPh sb="22" eb="23">
      <t>エン</t>
    </rPh>
    <rPh sb="26" eb="27">
      <t>ニン</t>
    </rPh>
    <phoneticPr fontId="3"/>
  </si>
  <si>
    <t>社会福祉士セミナー収入</t>
    <rPh sb="0" eb="2">
      <t>シャカイ</t>
    </rPh>
    <rPh sb="2" eb="4">
      <t>フクシ</t>
    </rPh>
    <rPh sb="4" eb="5">
      <t>シ</t>
    </rPh>
    <rPh sb="9" eb="11">
      <t>シュウニュウ</t>
    </rPh>
    <phoneticPr fontId="3"/>
  </si>
  <si>
    <t>会員1,000円×130人、学生500円×10人、一般3,000円×10人</t>
    <rPh sb="0" eb="2">
      <t>カイイン</t>
    </rPh>
    <rPh sb="7" eb="8">
      <t>エン</t>
    </rPh>
    <rPh sb="12" eb="13">
      <t>ニン</t>
    </rPh>
    <rPh sb="14" eb="16">
      <t>ガクセイ</t>
    </rPh>
    <rPh sb="19" eb="20">
      <t>エン</t>
    </rPh>
    <rPh sb="23" eb="24">
      <t>ニン</t>
    </rPh>
    <rPh sb="25" eb="27">
      <t>イッパン</t>
    </rPh>
    <rPh sb="32" eb="33">
      <t>エン</t>
    </rPh>
    <rPh sb="36" eb="37">
      <t>ニン</t>
    </rPh>
    <phoneticPr fontId="3"/>
  </si>
  <si>
    <t>広告料収入</t>
    <rPh sb="0" eb="3">
      <t>コウコクリョウ</t>
    </rPh>
    <rPh sb="3" eb="5">
      <t>シュウニュウ</t>
    </rPh>
    <phoneticPr fontId="3"/>
  </si>
  <si>
    <t>その他受託金収入</t>
    <rPh sb="2" eb="3">
      <t>タ</t>
    </rPh>
    <rPh sb="3" eb="5">
      <t>ジュタク</t>
    </rPh>
    <rPh sb="5" eb="6">
      <t>キン</t>
    </rPh>
    <rPh sb="6" eb="8">
      <t>シュウニュウ</t>
    </rPh>
    <phoneticPr fontId="3"/>
  </si>
  <si>
    <t>高齢者虐待相談関連事業</t>
  </si>
  <si>
    <t>電話事業：1,192,000円　チーム派遣：324,000円</t>
    <rPh sb="0" eb="2">
      <t>デンワ</t>
    </rPh>
    <rPh sb="2" eb="4">
      <t>ジギョウ</t>
    </rPh>
    <rPh sb="14" eb="15">
      <t>エン</t>
    </rPh>
    <rPh sb="19" eb="21">
      <t>ハケン</t>
    </rPh>
    <rPh sb="29" eb="30">
      <t>エン</t>
    </rPh>
    <phoneticPr fontId="3"/>
  </si>
  <si>
    <t>福祉・介護人材確保対策研修事業</t>
    <rPh sb="0" eb="2">
      <t>フクシ</t>
    </rPh>
    <rPh sb="3" eb="5">
      <t>カイゴ</t>
    </rPh>
    <rPh sb="5" eb="7">
      <t>ジンザイ</t>
    </rPh>
    <rPh sb="7" eb="9">
      <t>カクホ</t>
    </rPh>
    <rPh sb="9" eb="11">
      <t>タイサク</t>
    </rPh>
    <rPh sb="11" eb="13">
      <t>ケンシュウ</t>
    </rPh>
    <rPh sb="13" eb="15">
      <t>ジギョウ</t>
    </rPh>
    <phoneticPr fontId="3"/>
  </si>
  <si>
    <t>大分県より</t>
    <rPh sb="0" eb="2">
      <t>オオイタ</t>
    </rPh>
    <rPh sb="2" eb="3">
      <t>ケン</t>
    </rPh>
    <phoneticPr fontId="3"/>
  </si>
  <si>
    <t>権利擁護推進員養成研修事業収入</t>
    <phoneticPr fontId="3"/>
  </si>
  <si>
    <t>受託料収入</t>
    <rPh sb="0" eb="2">
      <t>ジュタク</t>
    </rPh>
    <rPh sb="2" eb="3">
      <t>リョウ</t>
    </rPh>
    <rPh sb="3" eb="5">
      <t>シュウニュウ</t>
    </rPh>
    <phoneticPr fontId="3"/>
  </si>
  <si>
    <t>（公社）日本社会福祉士会受託収入</t>
    <rPh sb="1" eb="2">
      <t>コウ</t>
    </rPh>
    <rPh sb="2" eb="3">
      <t>シャ</t>
    </rPh>
    <rPh sb="4" eb="6">
      <t>ニホン</t>
    </rPh>
    <rPh sb="6" eb="8">
      <t>シャカイ</t>
    </rPh>
    <rPh sb="8" eb="10">
      <t>フクシ</t>
    </rPh>
    <rPh sb="10" eb="11">
      <t>シ</t>
    </rPh>
    <rPh sb="11" eb="12">
      <t>カイ</t>
    </rPh>
    <rPh sb="12" eb="14">
      <t>ジュタク</t>
    </rPh>
    <rPh sb="14" eb="16">
      <t>シュウニュウ</t>
    </rPh>
    <phoneticPr fontId="3"/>
  </si>
  <si>
    <t>支部活動費</t>
    <rPh sb="0" eb="2">
      <t>シブ</t>
    </rPh>
    <rPh sb="2" eb="4">
      <t>カツドウ</t>
    </rPh>
    <rPh sb="4" eb="5">
      <t>ヒ</t>
    </rPh>
    <phoneticPr fontId="3"/>
  </si>
  <si>
    <t>5,000円×630人</t>
    <rPh sb="5" eb="6">
      <t>エン</t>
    </rPh>
    <rPh sb="10" eb="11">
      <t>ニン</t>
    </rPh>
    <phoneticPr fontId="3"/>
  </si>
  <si>
    <t>雑収入</t>
    <rPh sb="0" eb="1">
      <t>ザツ</t>
    </rPh>
    <phoneticPr fontId="3"/>
  </si>
  <si>
    <t>受取利息</t>
    <rPh sb="0" eb="2">
      <t>ウケトリ</t>
    </rPh>
    <rPh sb="2" eb="4">
      <t>リソク</t>
    </rPh>
    <phoneticPr fontId="3"/>
  </si>
  <si>
    <t>雑収入</t>
    <rPh sb="0" eb="1">
      <t>ザツ</t>
    </rPh>
    <rPh sb="1" eb="3">
      <t>シュウニュウ</t>
    </rPh>
    <phoneticPr fontId="3"/>
  </si>
  <si>
    <t>当期収入合計(Ａ)</t>
    <rPh sb="0" eb="2">
      <t>トウキ</t>
    </rPh>
    <rPh sb="2" eb="4">
      <t>シュウニュウ</t>
    </rPh>
    <rPh sb="4" eb="6">
      <t>ゴウケイ</t>
    </rPh>
    <phoneticPr fontId="3"/>
  </si>
  <si>
    <t>前期繰越金収支差額</t>
    <rPh sb="0" eb="2">
      <t>ゼンキ</t>
    </rPh>
    <rPh sb="2" eb="4">
      <t>クリコシ</t>
    </rPh>
    <rPh sb="4" eb="5">
      <t>キン</t>
    </rPh>
    <rPh sb="5" eb="7">
      <t>シュウシ</t>
    </rPh>
    <rPh sb="7" eb="9">
      <t>サガク</t>
    </rPh>
    <phoneticPr fontId="3"/>
  </si>
  <si>
    <t>※R2年2月末現在</t>
    <rPh sb="3" eb="4">
      <t>ネン</t>
    </rPh>
    <rPh sb="5" eb="7">
      <t>ガツマツ</t>
    </rPh>
    <rPh sb="7" eb="9">
      <t>ゲンザイ</t>
    </rPh>
    <phoneticPr fontId="3"/>
  </si>
  <si>
    <t>収入合計(Ｂ)</t>
    <rPh sb="0" eb="2">
      <t>シュウニュウ</t>
    </rPh>
    <rPh sb="2" eb="4">
      <t>ゴウケイ</t>
    </rPh>
    <phoneticPr fontId="3"/>
  </si>
  <si>
    <t>＜支出の部　（事業費３頁）＞</t>
    <rPh sb="1" eb="3">
      <t>シシュツ</t>
    </rPh>
    <rPh sb="4" eb="5">
      <t>ブ</t>
    </rPh>
    <rPh sb="7" eb="10">
      <t>ジギョウヒ</t>
    </rPh>
    <rPh sb="11" eb="12">
      <t>ページ</t>
    </rPh>
    <phoneticPr fontId="3"/>
  </si>
  <si>
    <t>本年度予算額</t>
    <rPh sb="0" eb="1">
      <t>ホン</t>
    </rPh>
    <rPh sb="1" eb="3">
      <t>ネンド</t>
    </rPh>
    <rPh sb="3" eb="5">
      <t>ヨサン</t>
    </rPh>
    <rPh sb="5" eb="6">
      <t>ガク</t>
    </rPh>
    <phoneticPr fontId="3"/>
  </si>
  <si>
    <t>前年度予算額</t>
    <rPh sb="0" eb="1">
      <t>ゼン</t>
    </rPh>
    <rPh sb="1" eb="3">
      <t>ネンド</t>
    </rPh>
    <rPh sb="3" eb="5">
      <t>ヨサン</t>
    </rPh>
    <rPh sb="5" eb="6">
      <t>ガク</t>
    </rPh>
    <phoneticPr fontId="3"/>
  </si>
  <si>
    <t>基礎研修事業</t>
    <rPh sb="0" eb="2">
      <t>キソ</t>
    </rPh>
    <rPh sb="2" eb="4">
      <t>ケンシュウ</t>
    </rPh>
    <rPh sb="4" eb="6">
      <t>ジギョウ</t>
    </rPh>
    <phoneticPr fontId="3"/>
  </si>
  <si>
    <t>諸謝金</t>
    <rPh sb="0" eb="1">
      <t>ショ</t>
    </rPh>
    <rPh sb="1" eb="3">
      <t>シャキン</t>
    </rPh>
    <phoneticPr fontId="3"/>
  </si>
  <si>
    <t>Ⅰ：78,000円　Ⅱ：255,000円　Ⅲ：325,500円</t>
    <rPh sb="8" eb="9">
      <t>エン</t>
    </rPh>
    <rPh sb="19" eb="20">
      <t>エン</t>
    </rPh>
    <rPh sb="30" eb="31">
      <t>エン</t>
    </rPh>
    <phoneticPr fontId="3"/>
  </si>
  <si>
    <t>人件費</t>
    <rPh sb="0" eb="3">
      <t>ジンケンヒ</t>
    </rPh>
    <phoneticPr fontId="3"/>
  </si>
  <si>
    <t>当日受付、ファシリスタッフ他　</t>
    <rPh sb="13" eb="14">
      <t>ホカ</t>
    </rPh>
    <phoneticPr fontId="3"/>
  </si>
  <si>
    <t>旅費交通費</t>
    <rPh sb="0" eb="2">
      <t>リョヒ</t>
    </rPh>
    <rPh sb="2" eb="5">
      <t>コウツウヒ</t>
    </rPh>
    <phoneticPr fontId="3"/>
  </si>
  <si>
    <t>出張研修旅費等（東京・鹿児島）</t>
    <rPh sb="0" eb="2">
      <t>シュッチョウ</t>
    </rPh>
    <rPh sb="2" eb="4">
      <t>ケンシュウ</t>
    </rPh>
    <rPh sb="4" eb="6">
      <t>リョヒ</t>
    </rPh>
    <rPh sb="6" eb="7">
      <t>ナド</t>
    </rPh>
    <rPh sb="8" eb="10">
      <t>トウキョウ</t>
    </rPh>
    <rPh sb="11" eb="14">
      <t>カゴシマ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</si>
  <si>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</si>
  <si>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会場備品代</t>
    <rPh sb="0" eb="2">
      <t>カイジョウ</t>
    </rPh>
    <rPh sb="2" eb="4">
      <t>ビヒン</t>
    </rPh>
    <rPh sb="4" eb="5">
      <t>ダイ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</si>
  <si>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</si>
  <si>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配布資料代</t>
    <rPh sb="0" eb="2">
      <t>ハイフ</t>
    </rPh>
    <rPh sb="2" eb="5">
      <t>シリョウダイ</t>
    </rPh>
    <phoneticPr fontId="3"/>
  </si>
  <si>
    <t>通信運搬費</t>
    <rPh sb="0" eb="2">
      <t>ツウシン</t>
    </rPh>
    <rPh sb="2" eb="5">
      <t>ウンパンヒ</t>
    </rPh>
    <phoneticPr fontId="3"/>
  </si>
  <si>
    <t>案内状代他</t>
    <rPh sb="0" eb="3">
      <t>アンナイジョウ</t>
    </rPh>
    <rPh sb="3" eb="4">
      <t>ダイ</t>
    </rPh>
    <rPh sb="4" eb="5">
      <t>ホカ</t>
    </rPh>
    <phoneticPr fontId="3"/>
  </si>
  <si>
    <t>手数料</t>
    <rPh sb="0" eb="3">
      <t>テスウリョウ</t>
    </rPh>
    <phoneticPr fontId="3"/>
  </si>
  <si>
    <t>振込料他</t>
    <rPh sb="0" eb="3">
      <t>フリコミリョウ</t>
    </rPh>
    <rPh sb="3" eb="4">
      <t>ホカ</t>
    </rPh>
    <phoneticPr fontId="3"/>
  </si>
  <si>
    <t>賃借料</t>
    <rPh sb="0" eb="3">
      <t>チンシャクリョウ</t>
    </rPh>
    <phoneticPr fontId="3"/>
  </si>
  <si>
    <t>会場使用料(福祉介護研修センター予定)</t>
    <rPh sb="0" eb="2">
      <t>カイジョウ</t>
    </rPh>
    <rPh sb="2" eb="5">
      <t>シヨウリョウ</t>
    </rPh>
    <rPh sb="6" eb="8">
      <t>フクシ</t>
    </rPh>
    <rPh sb="8" eb="10">
      <t>カイゴ</t>
    </rPh>
    <rPh sb="10" eb="12">
      <t>ケンシュウ</t>
    </rPh>
    <rPh sb="16" eb="18">
      <t>ヨテイ</t>
    </rPh>
    <phoneticPr fontId="3"/>
  </si>
  <si>
    <t>光熱水料費</t>
    <rPh sb="0" eb="2">
      <t>コウネツ</t>
    </rPh>
    <rPh sb="2" eb="5">
      <t>スイリョウヒ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</si>
  <si>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</si>
  <si>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事務局人件費</t>
    <rPh sb="0" eb="3">
      <t>ジムキョク</t>
    </rPh>
    <rPh sb="3" eb="6">
      <t>ジンケンヒ</t>
    </rPh>
    <phoneticPr fontId="3"/>
  </si>
  <si>
    <t>社会福祉士セミナー</t>
    <rPh sb="0" eb="2">
      <t>シャカイ</t>
    </rPh>
    <rPh sb="2" eb="4">
      <t>フクシ</t>
    </rPh>
    <rPh sb="4" eb="5">
      <t>シ</t>
    </rPh>
    <phoneticPr fontId="3"/>
  </si>
  <si>
    <t>講師2名、実践発表者3名　謝金</t>
    <rPh sb="0" eb="2">
      <t>コウシ</t>
    </rPh>
    <rPh sb="3" eb="4">
      <t>メイ</t>
    </rPh>
    <rPh sb="5" eb="7">
      <t>ジッセン</t>
    </rPh>
    <rPh sb="7" eb="9">
      <t>ハッピョウ</t>
    </rPh>
    <rPh sb="9" eb="10">
      <t>シャ</t>
    </rPh>
    <rPh sb="11" eb="12">
      <t>メイ</t>
    </rPh>
    <rPh sb="13" eb="15">
      <t>シャキン</t>
    </rPh>
    <phoneticPr fontId="3"/>
  </si>
  <si>
    <t>当日受付スタッフ1,500円×10人</t>
    <rPh sb="0" eb="2">
      <t>トウジツ</t>
    </rPh>
    <rPh sb="2" eb="4">
      <t>ウケツケ</t>
    </rPh>
    <rPh sb="13" eb="14">
      <t>エン</t>
    </rPh>
    <rPh sb="17" eb="18">
      <t>ニン</t>
    </rPh>
    <phoneticPr fontId="3"/>
  </si>
  <si>
    <t>講師交通費</t>
    <rPh sb="0" eb="2">
      <t>コウシ</t>
    </rPh>
    <rPh sb="2" eb="5">
      <t>コウツウヒ</t>
    </rPh>
    <phoneticPr fontId="3"/>
  </si>
  <si>
    <t>会場代</t>
    <rPh sb="0" eb="2">
      <t>カイジョウ</t>
    </rPh>
    <rPh sb="2" eb="3">
      <t>ダイ</t>
    </rPh>
    <phoneticPr fontId="3"/>
  </si>
  <si>
    <t>会議費</t>
    <rPh sb="0" eb="3">
      <t>カイギヒ</t>
    </rPh>
    <phoneticPr fontId="3"/>
  </si>
  <si>
    <t>講師、実践報告者等弁当、茶菓子代</t>
    <rPh sb="0" eb="2">
      <t>コウシ</t>
    </rPh>
    <rPh sb="3" eb="5">
      <t>ジッセン</t>
    </rPh>
    <rPh sb="5" eb="7">
      <t>ホウコク</t>
    </rPh>
    <rPh sb="7" eb="8">
      <t>シャ</t>
    </rPh>
    <rPh sb="8" eb="9">
      <t>トウ</t>
    </rPh>
    <rPh sb="9" eb="11">
      <t>ベントウ</t>
    </rPh>
    <rPh sb="12" eb="15">
      <t>チャガシ</t>
    </rPh>
    <rPh sb="15" eb="16">
      <t>ダイ</t>
    </rPh>
    <phoneticPr fontId="3"/>
  </si>
  <si>
    <t>セミナー冊子他</t>
    <rPh sb="4" eb="6">
      <t>サッシ</t>
    </rPh>
    <rPh sb="6" eb="7">
      <t>ホカ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</si>
  <si>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</si>
  <si>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切手代</t>
    <rPh sb="0" eb="2">
      <t>キッテ</t>
    </rPh>
    <rPh sb="2" eb="3">
      <t>ダイ</t>
    </rPh>
    <phoneticPr fontId="3"/>
  </si>
  <si>
    <t>用紙代、会場備品代</t>
    <rPh sb="0" eb="2">
      <t>ヨウシ</t>
    </rPh>
    <rPh sb="2" eb="3">
      <t>ダイ</t>
    </rPh>
    <rPh sb="4" eb="6">
      <t>カイジョウ</t>
    </rPh>
    <rPh sb="6" eb="8">
      <t>ビヒン</t>
    </rPh>
    <rPh sb="8" eb="9">
      <t>ダイ</t>
    </rPh>
    <phoneticPr fontId="3"/>
  </si>
  <si>
    <t>雑費</t>
    <rPh sb="0" eb="2">
      <t>ザッピ</t>
    </rPh>
    <phoneticPr fontId="3"/>
  </si>
  <si>
    <t>保健・医療研修事業</t>
    <rPh sb="0" eb="2">
      <t>ホケン</t>
    </rPh>
    <rPh sb="3" eb="5">
      <t>イリョウ</t>
    </rPh>
    <rPh sb="5" eb="7">
      <t>ケンシュウ</t>
    </rPh>
    <rPh sb="7" eb="9">
      <t>ジギョウ</t>
    </rPh>
    <phoneticPr fontId="3"/>
  </si>
  <si>
    <t>諸謝金</t>
  </si>
  <si>
    <t>講師謝金  6,000円×2時間</t>
    <rPh sb="0" eb="2">
      <t>コウシ</t>
    </rPh>
    <rPh sb="2" eb="4">
      <t>シャキン</t>
    </rPh>
    <rPh sb="11" eb="12">
      <t>エン</t>
    </rPh>
    <rPh sb="14" eb="16">
      <t>ジカン</t>
    </rPh>
    <phoneticPr fontId="3"/>
  </si>
  <si>
    <t>当日受付スタッフ1,500円×2人</t>
    <rPh sb="0" eb="2">
      <t>トウジツ</t>
    </rPh>
    <rPh sb="2" eb="4">
      <t>ウケツケ</t>
    </rPh>
    <rPh sb="13" eb="14">
      <t>エン</t>
    </rPh>
    <rPh sb="16" eb="17">
      <t>ニン</t>
    </rPh>
    <phoneticPr fontId="3"/>
  </si>
  <si>
    <t>消耗品費</t>
    <rPh sb="0" eb="4">
      <t>ショウモウヒンヒ</t>
    </rPh>
    <phoneticPr fontId="3"/>
  </si>
  <si>
    <t>資料、修了証印刷代</t>
    <rPh sb="0" eb="2">
      <t>シリョウ</t>
    </rPh>
    <rPh sb="3" eb="6">
      <t>シュウリョウショウ</t>
    </rPh>
    <rPh sb="6" eb="8">
      <t>インサツ</t>
    </rPh>
    <rPh sb="8" eb="9">
      <t>ダイ</t>
    </rPh>
    <phoneticPr fontId="3"/>
  </si>
  <si>
    <t>修了証郵送代等</t>
    <rPh sb="0" eb="3">
      <t>シュウリョウショウ</t>
    </rPh>
    <rPh sb="3" eb="5">
      <t>ユウソウ</t>
    </rPh>
    <rPh sb="5" eb="6">
      <t>ダイ</t>
    </rPh>
    <rPh sb="6" eb="7">
      <t>トウ</t>
    </rPh>
    <phoneticPr fontId="3"/>
  </si>
  <si>
    <t>講師お茶代</t>
    <rPh sb="0" eb="2">
      <t>コウシ</t>
    </rPh>
    <rPh sb="3" eb="4">
      <t>チャ</t>
    </rPh>
    <rPh sb="4" eb="5">
      <t>ダイ</t>
    </rPh>
    <phoneticPr fontId="3"/>
  </si>
  <si>
    <t>公益事業１共通費</t>
    <rPh sb="0" eb="2">
      <t>コウエキ</t>
    </rPh>
    <rPh sb="2" eb="4">
      <t>ジギョウ</t>
    </rPh>
    <rPh sb="5" eb="7">
      <t>キョウツウ</t>
    </rPh>
    <rPh sb="7" eb="8">
      <t>ヒ</t>
    </rPh>
    <phoneticPr fontId="3"/>
  </si>
  <si>
    <t>事務局運営費</t>
    <rPh sb="0" eb="3">
      <t>ジムキョク</t>
    </rPh>
    <rPh sb="3" eb="6">
      <t>ウンエイヒ</t>
    </rPh>
    <phoneticPr fontId="3"/>
  </si>
  <si>
    <t>公益事業２共通費</t>
    <rPh sb="0" eb="2">
      <t>コウエキ</t>
    </rPh>
    <rPh sb="2" eb="4">
      <t>ジギョウ</t>
    </rPh>
    <rPh sb="5" eb="7">
      <t>キョウツウ</t>
    </rPh>
    <rPh sb="7" eb="8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</si>
</sst>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vertical="center" shrinkToFit="1"/>
    </xf>
    <xf numFmtId="38" fontId="2" fillId="2" borderId="0" xfId="1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176" fontId="8" fillId="2" borderId="0" xfId="1" applyNumberFormat="1" applyFont="1" applyFill="1" applyAlignment="1">
      <alignment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38" fontId="9" fillId="2" borderId="2" xfId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2" borderId="3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5" xfId="0" applyFont="1" applyFill="1" applyBorder="1" applyAlignment="1">
      <alignment vertical="center" shrinkToFit="1"/>
    </xf>
    <xf numFmtId="38" fontId="7" fillId="2" borderId="2" xfId="1" applyFont="1" applyFill="1" applyBorder="1" applyAlignment="1">
      <alignment vertical="center" shrinkToFit="1"/>
    </xf>
    <xf numFmtId="177" fontId="9" fillId="2" borderId="2" xfId="0" applyNumberFormat="1" applyFont="1" applyFill="1" applyBorder="1" applyAlignment="1">
      <alignment vertical="center" shrinkToFit="1"/>
    </xf>
    <xf numFmtId="0" fontId="10" fillId="0" borderId="2" xfId="0" applyFont="1" applyFill="1" applyBorder="1" applyAlignment="1">
      <alignment vertical="center" shrinkToFit="1"/>
    </xf>
    <xf numFmtId="0" fontId="10" fillId="2" borderId="0" xfId="0" applyFont="1" applyFill="1">
      <alignment vertical="center"/>
    </xf>
    <xf numFmtId="0" fontId="10" fillId="2" borderId="6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10" fillId="2" borderId="2" xfId="0" applyFont="1" applyFill="1" applyBorder="1" applyAlignment="1">
      <alignment vertical="center" shrinkToFit="1"/>
    </xf>
    <xf numFmtId="38" fontId="6" fillId="2" borderId="2" xfId="1" applyFont="1" applyFill="1" applyBorder="1" applyAlignment="1">
      <alignment vertical="center" shrinkToFit="1"/>
    </xf>
    <xf numFmtId="177" fontId="10" fillId="2" borderId="2" xfId="0" applyNumberFormat="1" applyFont="1" applyFill="1" applyBorder="1" applyAlignment="1">
      <alignment vertical="center" shrinkToFit="1"/>
    </xf>
    <xf numFmtId="0" fontId="10" fillId="2" borderId="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10" fillId="2" borderId="9" xfId="0" applyFont="1" applyFill="1" applyBorder="1" applyAlignment="1">
      <alignment vertical="center" shrinkToFit="1"/>
    </xf>
    <xf numFmtId="0" fontId="6" fillId="2" borderId="3" xfId="0" applyFont="1" applyFill="1" applyBorder="1">
      <alignment vertical="center"/>
    </xf>
    <xf numFmtId="0" fontId="6" fillId="2" borderId="6" xfId="0" applyFont="1" applyFill="1" applyBorder="1">
      <alignment vertical="center"/>
    </xf>
    <xf numFmtId="38" fontId="6" fillId="0" borderId="2" xfId="1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2" borderId="7" xfId="0" applyFont="1" applyFill="1" applyBorder="1">
      <alignment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1" fillId="2" borderId="0" xfId="0" applyFont="1" applyFill="1">
      <alignment vertical="center"/>
    </xf>
    <xf numFmtId="177" fontId="10" fillId="2" borderId="1" xfId="0" applyNumberFormat="1" applyFont="1" applyFill="1" applyBorder="1" applyAlignment="1">
      <alignment vertical="center" shrinkToFit="1"/>
    </xf>
    <xf numFmtId="0" fontId="10" fillId="2" borderId="11" xfId="0" applyFont="1" applyFill="1" applyBorder="1">
      <alignment vertical="center"/>
    </xf>
    <xf numFmtId="0" fontId="10" fillId="0" borderId="12" xfId="0" applyFont="1" applyFill="1" applyBorder="1" applyAlignment="1">
      <alignment vertical="center" shrinkToFit="1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 applyAlignment="1">
      <alignment vertical="center" shrinkToFit="1"/>
    </xf>
    <xf numFmtId="38" fontId="6" fillId="2" borderId="10" xfId="1" applyFont="1" applyFill="1" applyBorder="1" applyAlignment="1">
      <alignment vertical="center" shrinkToFit="1"/>
    </xf>
    <xf numFmtId="0" fontId="10" fillId="2" borderId="2" xfId="0" applyFont="1" applyFill="1" applyBorder="1">
      <alignment vertical="center"/>
    </xf>
    <xf numFmtId="0" fontId="6" fillId="2" borderId="11" xfId="0" applyFont="1" applyFill="1" applyBorder="1">
      <alignment vertical="center"/>
    </xf>
    <xf numFmtId="38" fontId="7" fillId="0" borderId="2" xfId="1" applyFont="1" applyFill="1" applyBorder="1" applyAlignment="1">
      <alignment vertical="center" shrinkToFit="1"/>
    </xf>
    <xf numFmtId="38" fontId="6" fillId="0" borderId="10" xfId="1" applyFont="1" applyFill="1" applyBorder="1" applyAlignment="1">
      <alignment vertical="center" shrinkToFit="1"/>
    </xf>
    <xf numFmtId="177" fontId="10" fillId="2" borderId="10" xfId="1" applyNumberFormat="1" applyFont="1" applyFill="1" applyBorder="1" applyAlignment="1">
      <alignment vertical="center" shrinkToFit="1"/>
    </xf>
    <xf numFmtId="0" fontId="6" fillId="2" borderId="4" xfId="0" applyFont="1" applyFill="1" applyBorder="1">
      <alignment vertical="center"/>
    </xf>
    <xf numFmtId="0" fontId="6" fillId="2" borderId="0" xfId="0" applyFont="1" applyFill="1" applyBorder="1">
      <alignment vertical="center"/>
    </xf>
    <xf numFmtId="38" fontId="6" fillId="0" borderId="12" xfId="1" applyFont="1" applyFill="1" applyBorder="1" applyAlignment="1">
      <alignment vertical="center" shrinkToFit="1"/>
    </xf>
    <xf numFmtId="0" fontId="10" fillId="2" borderId="12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10" fillId="2" borderId="0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shrinkToFit="1"/>
    </xf>
    <xf numFmtId="38" fontId="2" fillId="2" borderId="0" xfId="0" applyNumberFormat="1" applyFont="1" applyFill="1">
      <alignment vertical="center"/>
    </xf>
    <xf numFmtId="0" fontId="9" fillId="2" borderId="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vertical="center" shrinkToFit="1"/>
    </xf>
    <xf numFmtId="177" fontId="10" fillId="0" borderId="2" xfId="0" applyNumberFormat="1" applyFont="1" applyFill="1" applyBorder="1" applyAlignment="1">
      <alignment vertical="center" shrinkToFit="1"/>
    </xf>
    <xf numFmtId="0" fontId="10" fillId="2" borderId="3" xfId="0" applyFont="1" applyFill="1" applyBorder="1">
      <alignment vertical="center"/>
    </xf>
    <xf numFmtId="0" fontId="10" fillId="2" borderId="4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10" fillId="0" borderId="3" xfId="0" applyFont="1" applyFill="1" applyBorder="1">
      <alignment vertical="center"/>
    </xf>
    <xf numFmtId="0" fontId="10" fillId="0" borderId="4" xfId="0" applyFont="1" applyFill="1" applyBorder="1" applyAlignment="1">
      <alignment vertical="center" shrinkToFit="1"/>
    </xf>
    <xf numFmtId="177" fontId="9" fillId="0" borderId="2" xfId="0" applyNumberFormat="1" applyFont="1" applyFill="1" applyBorder="1" applyAlignment="1">
      <alignment vertical="center" shrinkToFit="1"/>
    </xf>
    <xf numFmtId="0" fontId="10" fillId="0" borderId="6" xfId="0" applyFont="1" applyFill="1" applyBorder="1">
      <alignment vertical="center"/>
    </xf>
    <xf numFmtId="0" fontId="6" fillId="0" borderId="2" xfId="0" applyFont="1" applyFill="1" applyBorder="1" applyAlignment="1">
      <alignment vertical="center" shrinkToFit="1"/>
    </xf>
    <xf numFmtId="0" fontId="10" fillId="0" borderId="11" xfId="0" applyFont="1" applyFill="1" applyBorder="1">
      <alignment vertical="center"/>
    </xf>
    <xf numFmtId="0" fontId="6" fillId="0" borderId="1" xfId="0" applyFont="1" applyFill="1" applyBorder="1" applyAlignment="1">
      <alignment vertical="center" shrinkToFit="1"/>
    </xf>
    <xf numFmtId="0" fontId="10" fillId="0" borderId="12" xfId="0" applyFont="1" applyFill="1" applyBorder="1">
      <alignment vertical="center"/>
    </xf>
    <xf numFmtId="38" fontId="10" fillId="2" borderId="0" xfId="1" applyFont="1" applyFill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5"/>
  <sheetViews>
    <sheetView tabSelected="1" view="pageBreakPreview" zoomScale="90" zoomScaleNormal="100" zoomScaleSheetLayoutView="90" workbookViewId="0">
      <selection activeCell="B2" sqref="B2"/>
    </sheetView>
  </sheetViews>
  <sheetFormatPr defaultColWidth="9" defaultRowHeight="13.2" x14ac:dyDescent="0.2"/>
  <cols>
    <col min="1" max="1" width="1.6640625" style="1" customWidth="1"/>
    <col min="2" max="2" width="12.6640625" style="1" customWidth="1"/>
    <col min="3" max="3" width="20.6640625" style="1" customWidth="1"/>
    <col min="4" max="4" width="22.6640625" style="3" customWidth="1"/>
    <col min="5" max="7" width="12.6640625" style="4" customWidth="1"/>
    <col min="8" max="8" width="58.88671875" style="3" customWidth="1"/>
    <col min="9" max="9" width="1.6640625" style="1" customWidth="1"/>
    <col min="10" max="16384" width="9" style="1"/>
  </cols>
  <sheetData>
    <row r="1" spans="2:8" ht="30" customHeight="1" x14ac:dyDescent="0.2">
      <c r="C1" s="2"/>
    </row>
    <row r="2" spans="2:8" ht="30" customHeight="1" x14ac:dyDescent="0.2">
      <c r="B2" s="5" t="s">
        <v>0</v>
      </c>
    </row>
    <row r="3" spans="2:8" ht="22.5" customHeight="1" x14ac:dyDescent="0.2">
      <c r="C3" s="6"/>
    </row>
    <row r="4" spans="2:8" ht="22.5" customHeight="1" x14ac:dyDescent="0.2">
      <c r="B4" s="7" t="s">
        <v>1</v>
      </c>
      <c r="E4" s="8"/>
      <c r="F4" s="8"/>
    </row>
    <row r="5" spans="2:8" ht="22.5" customHeight="1" x14ac:dyDescent="0.2">
      <c r="B5" s="9" t="s">
        <v>2</v>
      </c>
      <c r="C5" s="10" t="s">
        <v>3</v>
      </c>
      <c r="D5" s="11" t="s">
        <v>4</v>
      </c>
      <c r="E5" s="12" t="s">
        <v>5</v>
      </c>
      <c r="F5" s="12" t="s">
        <v>6</v>
      </c>
      <c r="G5" s="12" t="s">
        <v>7</v>
      </c>
      <c r="H5" s="13" t="s">
        <v>8</v>
      </c>
    </row>
    <row r="6" spans="2:8" s="20" customFormat="1" ht="22.5" customHeight="1" x14ac:dyDescent="0.2">
      <c r="B6" s="14" t="s">
        <v>9</v>
      </c>
      <c r="C6" s="15"/>
      <c r="D6" s="16"/>
      <c r="E6" s="17">
        <f>SUM(E7:E7)</f>
        <v>150000</v>
      </c>
      <c r="F6" s="17">
        <f>SUM(F7:F7)</f>
        <v>0</v>
      </c>
      <c r="G6" s="18">
        <f>SUM(E6-F6)</f>
        <v>150000</v>
      </c>
      <c r="H6" s="19"/>
    </row>
    <row r="7" spans="2:8" s="20" customFormat="1" ht="22.5" customHeight="1" x14ac:dyDescent="0.2">
      <c r="B7" s="21"/>
      <c r="C7" s="22" t="s">
        <v>9</v>
      </c>
      <c r="D7" s="23"/>
      <c r="E7" s="24">
        <v>150000</v>
      </c>
      <c r="F7" s="24"/>
      <c r="G7" s="25">
        <f>SUM(E7-F7)</f>
        <v>150000</v>
      </c>
      <c r="H7" s="19" t="s">
        <v>10</v>
      </c>
    </row>
    <row r="8" spans="2:8" s="20" customFormat="1" ht="22.5" customHeight="1" x14ac:dyDescent="0.2">
      <c r="B8" s="14" t="s">
        <v>11</v>
      </c>
      <c r="C8" s="15"/>
      <c r="D8" s="16"/>
      <c r="E8" s="17">
        <f>SUM(E9:E10)</f>
        <v>1890000</v>
      </c>
      <c r="F8" s="17">
        <f>SUM(F9:F10)</f>
        <v>1845000</v>
      </c>
      <c r="G8" s="18">
        <f t="shared" ref="G8:G55" si="0">SUM(E8-F8)</f>
        <v>45000</v>
      </c>
      <c r="H8" s="19"/>
    </row>
    <row r="9" spans="2:8" s="20" customFormat="1" ht="22.5" customHeight="1" x14ac:dyDescent="0.2">
      <c r="B9" s="21"/>
      <c r="C9" s="22" t="s">
        <v>12</v>
      </c>
      <c r="D9" s="23"/>
      <c r="E9" s="24">
        <v>1890000</v>
      </c>
      <c r="F9" s="24">
        <v>1845000</v>
      </c>
      <c r="G9" s="25">
        <f t="shared" si="0"/>
        <v>45000</v>
      </c>
      <c r="H9" s="19" t="s">
        <v>13</v>
      </c>
    </row>
    <row r="10" spans="2:8" s="20" customFormat="1" ht="22.5" customHeight="1" x14ac:dyDescent="0.2">
      <c r="B10" s="26"/>
      <c r="C10" s="22" t="s">
        <v>14</v>
      </c>
      <c r="D10" s="23"/>
      <c r="E10" s="24">
        <v>0</v>
      </c>
      <c r="F10" s="24">
        <v>0</v>
      </c>
      <c r="G10" s="25">
        <f t="shared" si="0"/>
        <v>0</v>
      </c>
      <c r="H10" s="19"/>
    </row>
    <row r="11" spans="2:8" s="20" customFormat="1" ht="22.5" customHeight="1" x14ac:dyDescent="0.2">
      <c r="B11" s="14" t="s">
        <v>15</v>
      </c>
      <c r="C11" s="27"/>
      <c r="D11" s="28"/>
      <c r="E11" s="17">
        <f>E33+E12+E24+E18+E29+E31+E16+E20+E38+E36</f>
        <v>13919700</v>
      </c>
      <c r="F11" s="17">
        <f>F33+F12+F24+F18+F29+F31+F16+F20+F38+F36</f>
        <v>12553600</v>
      </c>
      <c r="G11" s="18">
        <f t="shared" si="0"/>
        <v>1366100</v>
      </c>
      <c r="H11" s="19"/>
    </row>
    <row r="12" spans="2:8" s="20" customFormat="1" ht="22.5" customHeight="1" x14ac:dyDescent="0.2">
      <c r="B12" s="21"/>
      <c r="C12" s="29" t="s">
        <v>16</v>
      </c>
      <c r="D12" s="28"/>
      <c r="E12" s="17">
        <f>E13+E14+E15</f>
        <v>945000</v>
      </c>
      <c r="F12" s="17">
        <f>F13+F14+F15</f>
        <v>945000</v>
      </c>
      <c r="G12" s="18">
        <f t="shared" si="0"/>
        <v>0</v>
      </c>
      <c r="H12" s="19"/>
    </row>
    <row r="13" spans="2:8" s="20" customFormat="1" ht="22.5" customHeight="1" x14ac:dyDescent="0.2">
      <c r="B13" s="21"/>
      <c r="C13" s="30"/>
      <c r="D13" s="23" t="s">
        <v>17</v>
      </c>
      <c r="E13" s="31">
        <v>75000</v>
      </c>
      <c r="F13" s="24">
        <v>75000</v>
      </c>
      <c r="G13" s="25">
        <f t="shared" si="0"/>
        <v>0</v>
      </c>
      <c r="H13" s="19" t="s">
        <v>18</v>
      </c>
    </row>
    <row r="14" spans="2:8" s="20" customFormat="1" ht="22.5" customHeight="1" x14ac:dyDescent="0.2">
      <c r="B14" s="21"/>
      <c r="C14" s="30"/>
      <c r="D14" s="32" t="s">
        <v>19</v>
      </c>
      <c r="E14" s="31">
        <v>200000</v>
      </c>
      <c r="F14" s="24">
        <v>200000</v>
      </c>
      <c r="G14" s="25">
        <f t="shared" si="0"/>
        <v>0</v>
      </c>
      <c r="H14" s="19"/>
    </row>
    <row r="15" spans="2:8" s="20" customFormat="1" ht="22.5" customHeight="1" x14ac:dyDescent="0.2">
      <c r="B15" s="21"/>
      <c r="C15" s="33"/>
      <c r="D15" s="32" t="s">
        <v>20</v>
      </c>
      <c r="E15" s="31">
        <v>670000</v>
      </c>
      <c r="F15" s="24">
        <v>670000</v>
      </c>
      <c r="G15" s="25">
        <f t="shared" si="0"/>
        <v>0</v>
      </c>
      <c r="H15" s="19" t="s">
        <v>21</v>
      </c>
    </row>
    <row r="16" spans="2:8" s="20" customFormat="1" ht="22.5" customHeight="1" x14ac:dyDescent="0.2">
      <c r="B16" s="21"/>
      <c r="C16" s="29" t="s">
        <v>22</v>
      </c>
      <c r="D16" s="28"/>
      <c r="E16" s="17">
        <f>E17</f>
        <v>9100000</v>
      </c>
      <c r="F16" s="17">
        <f>F17</f>
        <v>8150000</v>
      </c>
      <c r="G16" s="18">
        <f t="shared" si="0"/>
        <v>950000</v>
      </c>
      <c r="H16" s="19"/>
    </row>
    <row r="17" spans="2:12" s="20" customFormat="1" ht="22.5" customHeight="1" x14ac:dyDescent="0.2">
      <c r="B17" s="21"/>
      <c r="C17" s="33"/>
      <c r="D17" s="23" t="s">
        <v>23</v>
      </c>
      <c r="E17" s="24">
        <v>9100000</v>
      </c>
      <c r="F17" s="24">
        <v>8150000</v>
      </c>
      <c r="G17" s="25">
        <f t="shared" si="0"/>
        <v>950000</v>
      </c>
      <c r="H17" s="19" t="s">
        <v>24</v>
      </c>
    </row>
    <row r="18" spans="2:12" s="20" customFormat="1" ht="22.5" customHeight="1" x14ac:dyDescent="0.2">
      <c r="B18" s="21"/>
      <c r="C18" s="34" t="s">
        <v>25</v>
      </c>
      <c r="D18" s="35"/>
      <c r="E18" s="17">
        <f>SUM(E19:E19)</f>
        <v>220000</v>
      </c>
      <c r="F18" s="17">
        <f>SUM(F19:F19)</f>
        <v>220000</v>
      </c>
      <c r="G18" s="18">
        <f t="shared" si="0"/>
        <v>0</v>
      </c>
    </row>
    <row r="19" spans="2:12" s="20" customFormat="1" ht="22.5" customHeight="1" x14ac:dyDescent="0.2">
      <c r="B19" s="21"/>
      <c r="C19" s="30"/>
      <c r="D19" s="36" t="s">
        <v>17</v>
      </c>
      <c r="E19" s="24">
        <v>220000</v>
      </c>
      <c r="F19" s="24">
        <v>220000</v>
      </c>
      <c r="G19" s="25">
        <f t="shared" si="0"/>
        <v>0</v>
      </c>
      <c r="H19" s="37" t="s">
        <v>26</v>
      </c>
    </row>
    <row r="20" spans="2:12" s="20" customFormat="1" ht="22.5" customHeight="1" x14ac:dyDescent="0.2">
      <c r="B20" s="21"/>
      <c r="C20" s="29" t="s">
        <v>27</v>
      </c>
      <c r="D20" s="28"/>
      <c r="E20" s="17">
        <f>SUM(E21:E23)</f>
        <v>370000</v>
      </c>
      <c r="F20" s="17">
        <f>SUM(F21:F23)</f>
        <v>105000</v>
      </c>
      <c r="G20" s="18">
        <f>SUM(E20-F20)</f>
        <v>265000</v>
      </c>
      <c r="H20" s="38"/>
      <c r="L20" s="39"/>
    </row>
    <row r="21" spans="2:12" s="20" customFormat="1" ht="22.5" customHeight="1" x14ac:dyDescent="0.2">
      <c r="B21" s="21"/>
      <c r="C21" s="30"/>
      <c r="D21" s="32" t="s">
        <v>28</v>
      </c>
      <c r="E21" s="31">
        <v>157500</v>
      </c>
      <c r="F21" s="31">
        <v>105000</v>
      </c>
      <c r="G21" s="40">
        <f t="shared" si="0"/>
        <v>52500</v>
      </c>
      <c r="H21" s="19" t="s">
        <v>29</v>
      </c>
    </row>
    <row r="22" spans="2:12" s="20" customFormat="1" ht="22.5" customHeight="1" x14ac:dyDescent="0.2">
      <c r="B22" s="21"/>
      <c r="C22" s="30"/>
      <c r="D22" s="32" t="s">
        <v>28</v>
      </c>
      <c r="E22" s="31">
        <v>67500</v>
      </c>
      <c r="F22" s="31">
        <v>0</v>
      </c>
      <c r="G22" s="40">
        <f t="shared" si="0"/>
        <v>67500</v>
      </c>
      <c r="H22" s="38" t="s">
        <v>30</v>
      </c>
    </row>
    <row r="23" spans="2:12" s="20" customFormat="1" ht="22.5" customHeight="1" x14ac:dyDescent="0.2">
      <c r="B23" s="21"/>
      <c r="C23" s="33"/>
      <c r="D23" s="32" t="s">
        <v>28</v>
      </c>
      <c r="E23" s="31">
        <v>145000</v>
      </c>
      <c r="F23" s="31">
        <v>0</v>
      </c>
      <c r="G23" s="40">
        <f t="shared" si="0"/>
        <v>145000</v>
      </c>
      <c r="H23" s="19" t="s">
        <v>31</v>
      </c>
    </row>
    <row r="24" spans="2:12" s="20" customFormat="1" ht="22.5" customHeight="1" x14ac:dyDescent="0.2">
      <c r="B24" s="41"/>
      <c r="C24" s="27" t="s">
        <v>32</v>
      </c>
      <c r="D24" s="28"/>
      <c r="E24" s="17">
        <f>E25+E26+E27+E28</f>
        <v>1204700</v>
      </c>
      <c r="F24" s="17">
        <f>F25+F26+F27+F28</f>
        <v>1233600</v>
      </c>
      <c r="G24" s="18">
        <f t="shared" si="0"/>
        <v>-28900</v>
      </c>
      <c r="H24" s="42"/>
    </row>
    <row r="25" spans="2:12" s="20" customFormat="1" ht="22.5" customHeight="1" x14ac:dyDescent="0.2">
      <c r="B25" s="21"/>
      <c r="C25" s="30"/>
      <c r="D25" s="32" t="s">
        <v>33</v>
      </c>
      <c r="E25" s="31">
        <v>300000</v>
      </c>
      <c r="F25" s="31">
        <v>420000</v>
      </c>
      <c r="G25" s="25">
        <f t="shared" si="0"/>
        <v>-120000</v>
      </c>
      <c r="H25" s="19" t="s">
        <v>34</v>
      </c>
    </row>
    <row r="26" spans="2:12" s="20" customFormat="1" ht="22.5" customHeight="1" x14ac:dyDescent="0.2">
      <c r="B26" s="21"/>
      <c r="C26" s="30"/>
      <c r="D26" s="32" t="s">
        <v>35</v>
      </c>
      <c r="E26" s="31">
        <v>700000</v>
      </c>
      <c r="F26" s="31">
        <v>700000</v>
      </c>
      <c r="G26" s="25">
        <f t="shared" si="0"/>
        <v>0</v>
      </c>
      <c r="H26" s="19" t="s">
        <v>36</v>
      </c>
    </row>
    <row r="27" spans="2:12" s="20" customFormat="1" ht="22.5" customHeight="1" x14ac:dyDescent="0.2">
      <c r="B27" s="21"/>
      <c r="C27" s="30"/>
      <c r="D27" s="32" t="s">
        <v>37</v>
      </c>
      <c r="E27" s="31">
        <v>201000</v>
      </c>
      <c r="F27" s="24">
        <v>110000</v>
      </c>
      <c r="G27" s="25">
        <f t="shared" si="0"/>
        <v>91000</v>
      </c>
      <c r="H27" s="19" t="s">
        <v>38</v>
      </c>
    </row>
    <row r="28" spans="2:12" s="20" customFormat="1" ht="22.5" customHeight="1" x14ac:dyDescent="0.2">
      <c r="B28" s="21"/>
      <c r="C28" s="30"/>
      <c r="D28" s="32" t="s">
        <v>39</v>
      </c>
      <c r="E28" s="31">
        <v>3700</v>
      </c>
      <c r="F28" s="24">
        <v>3600</v>
      </c>
      <c r="G28" s="25">
        <f t="shared" si="0"/>
        <v>100</v>
      </c>
      <c r="H28" s="19" t="s">
        <v>40</v>
      </c>
    </row>
    <row r="29" spans="2:12" s="20" customFormat="1" ht="22.5" customHeight="1" x14ac:dyDescent="0.2">
      <c r="B29" s="21"/>
      <c r="C29" s="29" t="s">
        <v>41</v>
      </c>
      <c r="D29" s="16"/>
      <c r="E29" s="17">
        <f>SUM(E30:E30)</f>
        <v>500000</v>
      </c>
      <c r="F29" s="17">
        <f>SUM(F30:F30)</f>
        <v>500000</v>
      </c>
      <c r="G29" s="18">
        <f t="shared" si="0"/>
        <v>0</v>
      </c>
      <c r="H29" s="19"/>
    </row>
    <row r="30" spans="2:12" s="20" customFormat="1" ht="22.5" customHeight="1" x14ac:dyDescent="0.2">
      <c r="B30" s="21"/>
      <c r="C30" s="43"/>
      <c r="D30" s="44" t="s">
        <v>17</v>
      </c>
      <c r="E30" s="45">
        <v>500000</v>
      </c>
      <c r="F30" s="45">
        <v>500000</v>
      </c>
      <c r="G30" s="25">
        <f t="shared" si="0"/>
        <v>0</v>
      </c>
      <c r="H30" s="38" t="s">
        <v>42</v>
      </c>
    </row>
    <row r="31" spans="2:12" s="20" customFormat="1" ht="22.5" customHeight="1" x14ac:dyDescent="0.2">
      <c r="B31" s="21"/>
      <c r="C31" s="29" t="s">
        <v>43</v>
      </c>
      <c r="D31" s="16"/>
      <c r="E31" s="17">
        <f>SUM(E32:E32)</f>
        <v>60000</v>
      </c>
      <c r="F31" s="17">
        <f>SUM(F32:F32)</f>
        <v>40000</v>
      </c>
      <c r="G31" s="18">
        <f t="shared" si="0"/>
        <v>20000</v>
      </c>
      <c r="H31" s="46"/>
    </row>
    <row r="32" spans="2:12" s="20" customFormat="1" ht="22.5" customHeight="1" x14ac:dyDescent="0.2">
      <c r="B32" s="21"/>
      <c r="C32" s="47"/>
      <c r="D32" s="44" t="s">
        <v>17</v>
      </c>
      <c r="E32" s="45">
        <v>60000</v>
      </c>
      <c r="F32" s="45">
        <v>40000</v>
      </c>
      <c r="G32" s="25">
        <f t="shared" si="0"/>
        <v>20000</v>
      </c>
      <c r="H32" s="19" t="s">
        <v>44</v>
      </c>
    </row>
    <row r="33" spans="2:8" s="20" customFormat="1" ht="22.5" customHeight="1" x14ac:dyDescent="0.2">
      <c r="B33" s="21"/>
      <c r="C33" s="29" t="s">
        <v>45</v>
      </c>
      <c r="D33" s="28"/>
      <c r="E33" s="17">
        <f>SUM(E34:E35)</f>
        <v>1200000</v>
      </c>
      <c r="F33" s="17">
        <f>SUM(F34:F35)</f>
        <v>1040000</v>
      </c>
      <c r="G33" s="18">
        <f t="shared" si="0"/>
        <v>160000</v>
      </c>
      <c r="H33" s="19"/>
    </row>
    <row r="34" spans="2:8" s="20" customFormat="1" ht="22.5" customHeight="1" x14ac:dyDescent="0.2">
      <c r="B34" s="21"/>
      <c r="C34" s="30"/>
      <c r="D34" s="32" t="s">
        <v>23</v>
      </c>
      <c r="E34" s="31">
        <v>1200000</v>
      </c>
      <c r="F34" s="24">
        <v>1020000</v>
      </c>
      <c r="G34" s="25">
        <f t="shared" si="0"/>
        <v>180000</v>
      </c>
      <c r="H34" s="19" t="s">
        <v>46</v>
      </c>
    </row>
    <row r="35" spans="2:8" s="20" customFormat="1" ht="22.5" customHeight="1" x14ac:dyDescent="0.2">
      <c r="B35" s="21"/>
      <c r="C35" s="33"/>
      <c r="D35" s="32" t="s">
        <v>47</v>
      </c>
      <c r="E35" s="31">
        <v>0</v>
      </c>
      <c r="F35" s="24">
        <v>20000</v>
      </c>
      <c r="G35" s="25">
        <f t="shared" si="0"/>
        <v>-20000</v>
      </c>
      <c r="H35" s="19"/>
    </row>
    <row r="36" spans="2:8" s="20" customFormat="1" ht="22.5" customHeight="1" x14ac:dyDescent="0.2">
      <c r="B36" s="21"/>
      <c r="C36" s="30" t="s">
        <v>48</v>
      </c>
      <c r="D36" s="16"/>
      <c r="E36" s="17">
        <f>SUM(E37:E37)</f>
        <v>35000</v>
      </c>
      <c r="F36" s="17">
        <f>SUM(F37:F37)</f>
        <v>35000</v>
      </c>
      <c r="G36" s="18">
        <f>SUM(E36-F36)</f>
        <v>0</v>
      </c>
      <c r="H36" s="19"/>
    </row>
    <row r="37" spans="2:8" s="20" customFormat="1" ht="22.5" customHeight="1" x14ac:dyDescent="0.2">
      <c r="B37" s="21"/>
      <c r="C37" s="30"/>
      <c r="D37" s="32" t="s">
        <v>17</v>
      </c>
      <c r="E37" s="24">
        <v>35000</v>
      </c>
      <c r="F37" s="24">
        <v>35000</v>
      </c>
      <c r="G37" s="25">
        <f>E37-F37</f>
        <v>0</v>
      </c>
      <c r="H37" s="19" t="s">
        <v>49</v>
      </c>
    </row>
    <row r="38" spans="2:8" s="20" customFormat="1" ht="22.5" customHeight="1" x14ac:dyDescent="0.2">
      <c r="B38" s="21"/>
      <c r="C38" s="29" t="s">
        <v>50</v>
      </c>
      <c r="D38" s="16"/>
      <c r="E38" s="48">
        <f>SUM(E39:E40)</f>
        <v>285000</v>
      </c>
      <c r="F38" s="48">
        <f>SUM(F39:F40)</f>
        <v>285000</v>
      </c>
      <c r="G38" s="18">
        <f t="shared" si="0"/>
        <v>0</v>
      </c>
      <c r="H38" s="19"/>
    </row>
    <row r="39" spans="2:8" s="20" customFormat="1" ht="22.5" customHeight="1" x14ac:dyDescent="0.2">
      <c r="B39" s="21"/>
      <c r="C39" s="30"/>
      <c r="D39" s="32" t="s">
        <v>17</v>
      </c>
      <c r="E39" s="49">
        <v>135000</v>
      </c>
      <c r="F39" s="49">
        <v>135000</v>
      </c>
      <c r="G39" s="50">
        <f>E39-F39</f>
        <v>0</v>
      </c>
      <c r="H39" s="38" t="s">
        <v>51</v>
      </c>
    </row>
    <row r="40" spans="2:8" s="20" customFormat="1" ht="22.5" customHeight="1" x14ac:dyDescent="0.2">
      <c r="B40" s="21"/>
      <c r="C40" s="47"/>
      <c r="D40" s="44" t="s">
        <v>52</v>
      </c>
      <c r="E40" s="49">
        <v>150000</v>
      </c>
      <c r="F40" s="49">
        <v>150000</v>
      </c>
      <c r="G40" s="50">
        <f>E40-F40</f>
        <v>0</v>
      </c>
      <c r="H40" s="38"/>
    </row>
    <row r="41" spans="2:8" s="20" customFormat="1" ht="22.5" customHeight="1" x14ac:dyDescent="0.2">
      <c r="B41" s="14" t="s">
        <v>47</v>
      </c>
      <c r="C41" s="51"/>
      <c r="D41" s="16"/>
      <c r="E41" s="17">
        <f>SUM(E42)</f>
        <v>2603000</v>
      </c>
      <c r="F41" s="17">
        <f>SUM(F42)</f>
        <v>2603000</v>
      </c>
      <c r="G41" s="18">
        <f t="shared" si="0"/>
        <v>0</v>
      </c>
      <c r="H41" s="19"/>
    </row>
    <row r="42" spans="2:8" s="20" customFormat="1" ht="22.5" customHeight="1" x14ac:dyDescent="0.2">
      <c r="B42" s="41"/>
      <c r="C42" s="27" t="s">
        <v>53</v>
      </c>
      <c r="D42" s="28"/>
      <c r="E42" s="17">
        <f>SUM(E43:E45)</f>
        <v>2603000</v>
      </c>
      <c r="F42" s="17">
        <f>SUM(F43:F45)</f>
        <v>2603000</v>
      </c>
      <c r="G42" s="18">
        <f t="shared" si="0"/>
        <v>0</v>
      </c>
      <c r="H42" s="19"/>
    </row>
    <row r="43" spans="2:8" s="20" customFormat="1" ht="22.5" customHeight="1" x14ac:dyDescent="0.2">
      <c r="B43" s="41"/>
      <c r="C43" s="52"/>
      <c r="D43" s="36" t="s">
        <v>54</v>
      </c>
      <c r="E43" s="31">
        <v>1516000</v>
      </c>
      <c r="F43" s="31">
        <v>1516000</v>
      </c>
      <c r="G43" s="25">
        <f t="shared" si="0"/>
        <v>0</v>
      </c>
      <c r="H43" s="19" t="s">
        <v>55</v>
      </c>
    </row>
    <row r="44" spans="2:8" s="20" customFormat="1" ht="22.5" customHeight="1" x14ac:dyDescent="0.2">
      <c r="B44" s="21"/>
      <c r="C44" s="47"/>
      <c r="D44" s="23" t="s">
        <v>56</v>
      </c>
      <c r="E44" s="53">
        <v>120000</v>
      </c>
      <c r="F44" s="53">
        <v>120000</v>
      </c>
      <c r="G44" s="25">
        <f>SUM(E44-F44)</f>
        <v>0</v>
      </c>
      <c r="H44" s="19" t="s">
        <v>57</v>
      </c>
    </row>
    <row r="45" spans="2:8" s="20" customFormat="1" ht="22.5" customHeight="1" x14ac:dyDescent="0.2">
      <c r="B45" s="21"/>
      <c r="C45" s="43"/>
      <c r="D45" s="28" t="s">
        <v>58</v>
      </c>
      <c r="E45" s="53">
        <v>967000</v>
      </c>
      <c r="F45" s="53">
        <v>967000</v>
      </c>
      <c r="G45" s="25">
        <f t="shared" si="0"/>
        <v>0</v>
      </c>
      <c r="H45" s="19" t="s">
        <v>57</v>
      </c>
    </row>
    <row r="46" spans="2:8" s="20" customFormat="1" ht="22.5" customHeight="1" x14ac:dyDescent="0.2">
      <c r="B46" s="14" t="s">
        <v>59</v>
      </c>
      <c r="C46" s="51"/>
      <c r="D46" s="16"/>
      <c r="E46" s="17">
        <f>SUM(E47)</f>
        <v>3150000</v>
      </c>
      <c r="F46" s="17">
        <f>SUM(F47)</f>
        <v>3075000</v>
      </c>
      <c r="G46" s="18">
        <f t="shared" si="0"/>
        <v>75000</v>
      </c>
      <c r="H46" s="42"/>
    </row>
    <row r="47" spans="2:8" s="20" customFormat="1" ht="22.5" customHeight="1" x14ac:dyDescent="0.2">
      <c r="B47" s="41"/>
      <c r="C47" s="29" t="s">
        <v>60</v>
      </c>
      <c r="D47" s="28"/>
      <c r="E47" s="17">
        <f>E48</f>
        <v>3150000</v>
      </c>
      <c r="F47" s="17">
        <f>F48</f>
        <v>3075000</v>
      </c>
      <c r="G47" s="25">
        <f>SUM(E47-F47)</f>
        <v>75000</v>
      </c>
      <c r="H47" s="19"/>
    </row>
    <row r="48" spans="2:8" s="20" customFormat="1" ht="22.5" customHeight="1" x14ac:dyDescent="0.2">
      <c r="B48" s="54"/>
      <c r="C48" s="30"/>
      <c r="D48" s="23" t="s">
        <v>61</v>
      </c>
      <c r="E48" s="24">
        <v>3150000</v>
      </c>
      <c r="F48" s="24">
        <v>3075000</v>
      </c>
      <c r="G48" s="25">
        <f>SUM(E48-F48)</f>
        <v>75000</v>
      </c>
      <c r="H48" s="19" t="s">
        <v>62</v>
      </c>
    </row>
    <row r="49" spans="2:8" s="20" customFormat="1" ht="22.5" customHeight="1" x14ac:dyDescent="0.2">
      <c r="B49" s="55" t="s">
        <v>63</v>
      </c>
      <c r="C49" s="51"/>
      <c r="D49" s="16"/>
      <c r="E49" s="17">
        <f>SUM(E51:E52)</f>
        <v>1000</v>
      </c>
      <c r="F49" s="17">
        <f>SUM(F51:F52)</f>
        <v>1000</v>
      </c>
      <c r="G49" s="18">
        <f t="shared" si="0"/>
        <v>0</v>
      </c>
      <c r="H49" s="19"/>
    </row>
    <row r="50" spans="2:8" s="20" customFormat="1" ht="22.5" customHeight="1" x14ac:dyDescent="0.2">
      <c r="B50" s="55"/>
      <c r="C50" s="29" t="s">
        <v>63</v>
      </c>
      <c r="D50" s="56"/>
      <c r="E50" s="17"/>
      <c r="F50" s="17"/>
      <c r="G50" s="18"/>
      <c r="H50" s="19"/>
    </row>
    <row r="51" spans="2:8" s="20" customFormat="1" ht="22.5" customHeight="1" x14ac:dyDescent="0.2">
      <c r="B51" s="21"/>
      <c r="C51" s="47"/>
      <c r="D51" s="23" t="s">
        <v>64</v>
      </c>
      <c r="E51" s="24">
        <v>0</v>
      </c>
      <c r="F51" s="24">
        <v>0</v>
      </c>
      <c r="G51" s="25">
        <f t="shared" si="0"/>
        <v>0</v>
      </c>
      <c r="H51" s="19"/>
    </row>
    <row r="52" spans="2:8" s="20" customFormat="1" ht="22.5" customHeight="1" x14ac:dyDescent="0.2">
      <c r="B52" s="41"/>
      <c r="C52" s="43"/>
      <c r="D52" s="23" t="s">
        <v>65</v>
      </c>
      <c r="E52" s="45">
        <v>1000</v>
      </c>
      <c r="F52" s="45">
        <v>1000</v>
      </c>
      <c r="G52" s="25">
        <f t="shared" si="0"/>
        <v>0</v>
      </c>
      <c r="H52" s="38"/>
    </row>
    <row r="53" spans="2:8" s="20" customFormat="1" ht="22.5" customHeight="1" x14ac:dyDescent="0.2">
      <c r="B53" s="57" t="s">
        <v>66</v>
      </c>
      <c r="C53" s="58"/>
      <c r="D53" s="59"/>
      <c r="E53" s="17">
        <f>SUM(E6+E8+E11+E41+E46+E49)</f>
        <v>21713700</v>
      </c>
      <c r="F53" s="17">
        <f>SUM(F6+F8+F11+F41+F46+F49)</f>
        <v>20077600</v>
      </c>
      <c r="G53" s="18">
        <f t="shared" si="0"/>
        <v>1636100</v>
      </c>
      <c r="H53" s="23"/>
    </row>
    <row r="54" spans="2:8" s="20" customFormat="1" ht="22.5" customHeight="1" x14ac:dyDescent="0.2">
      <c r="B54" s="57" t="s">
        <v>67</v>
      </c>
      <c r="C54" s="58"/>
      <c r="D54" s="59"/>
      <c r="E54" s="48">
        <v>5851693</v>
      </c>
      <c r="F54" s="17">
        <v>5719782</v>
      </c>
      <c r="G54" s="18">
        <f>SUM(E54-F54)</f>
        <v>131911</v>
      </c>
      <c r="H54" s="23" t="s">
        <v>68</v>
      </c>
    </row>
    <row r="55" spans="2:8" s="20" customFormat="1" ht="22.5" customHeight="1" x14ac:dyDescent="0.2">
      <c r="B55" s="57" t="s">
        <v>69</v>
      </c>
      <c r="C55" s="58"/>
      <c r="D55" s="59"/>
      <c r="E55" s="17">
        <f>E53+E54</f>
        <v>27565393</v>
      </c>
      <c r="F55" s="17">
        <f>F53+F54</f>
        <v>25797382</v>
      </c>
      <c r="G55" s="18">
        <f t="shared" si="0"/>
        <v>1768011</v>
      </c>
      <c r="H55" s="23"/>
    </row>
  </sheetData>
  <mergeCells count="4">
    <mergeCell ref="C18:D18"/>
    <mergeCell ref="B53:D53"/>
    <mergeCell ref="B54:D54"/>
    <mergeCell ref="B55:D55"/>
  </mergeCells>
  <phoneticPr fontId="3"/>
  <pageMargins left="0.78740157480314965" right="0.78740157480314965" top="0.39370078740157483" bottom="0.39370078740157483" header="0.31496062992125984" footer="0.31496062992125984"/>
  <pageSetup paperSize="9" scale="5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10"/>
  <sheetViews>
    <sheetView view="pageBreakPreview" zoomScaleNormal="100" zoomScaleSheetLayoutView="100" workbookViewId="0">
      <selection activeCell="C40" sqref="C40:H53"/>
    </sheetView>
  </sheetViews>
  <sheetFormatPr defaultColWidth="9" defaultRowHeight="14.4" x14ac:dyDescent="0.2"/>
  <cols>
    <col min="1" max="1" width="1.6640625" style="1" customWidth="1"/>
    <col min="2" max="2" width="12.6640625" style="1" customWidth="1"/>
    <col min="3" max="3" width="20.77734375" style="1" customWidth="1"/>
    <col min="4" max="4" width="20.6640625" style="3" customWidth="1"/>
    <col min="5" max="7" width="13.77734375" style="4" customWidth="1"/>
    <col min="8" max="8" width="61.77734375" style="60" customWidth="1"/>
    <col min="9" max="9" width="1.88671875" style="1" customWidth="1"/>
    <col min="10" max="10" width="9.21875" style="1" bestFit="1" customWidth="1"/>
    <col min="11" max="16384" width="9" style="1"/>
  </cols>
  <sheetData>
    <row r="1" spans="2:10" ht="30" customHeight="1" x14ac:dyDescent="0.2">
      <c r="J1" s="61"/>
    </row>
    <row r="2" spans="2:10" ht="22.5" customHeight="1" x14ac:dyDescent="0.2">
      <c r="B2" s="7" t="s">
        <v>70</v>
      </c>
      <c r="E2" s="8"/>
      <c r="F2" s="8"/>
    </row>
    <row r="3" spans="2:10" s="20" customFormat="1" ht="22.5" customHeight="1" x14ac:dyDescent="0.2">
      <c r="B3" s="9" t="s">
        <v>2</v>
      </c>
      <c r="C3" s="10" t="s">
        <v>3</v>
      </c>
      <c r="D3" s="11" t="s">
        <v>4</v>
      </c>
      <c r="E3" s="12" t="s">
        <v>71</v>
      </c>
      <c r="F3" s="12" t="s">
        <v>72</v>
      </c>
      <c r="G3" s="12" t="s">
        <v>7</v>
      </c>
      <c r="H3" s="62" t="s">
        <v>8</v>
      </c>
    </row>
    <row r="4" spans="2:10" s="6" customFormat="1" ht="24" customHeight="1" x14ac:dyDescent="0.2">
      <c r="B4" s="30"/>
      <c r="C4" s="29" t="s">
        <v>73</v>
      </c>
      <c r="D4" s="44"/>
      <c r="E4" s="17">
        <f>SUM(E5:E15)</f>
        <v>1150000</v>
      </c>
      <c r="F4" s="17">
        <f>SUM(F5:F15)</f>
        <v>1230000</v>
      </c>
      <c r="G4" s="18">
        <f t="shared" ref="G4:G39" si="0">SUM(E4-F4)</f>
        <v>-80000</v>
      </c>
      <c r="H4" s="63"/>
    </row>
    <row r="5" spans="2:10" s="6" customFormat="1" ht="24" customHeight="1" x14ac:dyDescent="0.2">
      <c r="B5" s="30"/>
      <c r="C5" s="30"/>
      <c r="D5" s="32" t="s">
        <v>74</v>
      </c>
      <c r="E5" s="45">
        <v>658500</v>
      </c>
      <c r="F5" s="45">
        <v>627000</v>
      </c>
      <c r="G5" s="25">
        <f t="shared" si="0"/>
        <v>31500</v>
      </c>
      <c r="H5" s="63" t="s">
        <v>75</v>
      </c>
    </row>
    <row r="6" spans="2:10" s="6" customFormat="1" ht="24" customHeight="1" x14ac:dyDescent="0.2">
      <c r="B6" s="30"/>
      <c r="C6" s="30"/>
      <c r="D6" s="32" t="s">
        <v>76</v>
      </c>
      <c r="E6" s="45">
        <v>227500</v>
      </c>
      <c r="F6" s="45">
        <v>66000</v>
      </c>
      <c r="G6" s="25">
        <f>SUM(E6-F6)</f>
        <v>161500</v>
      </c>
      <c r="H6" s="63" t="s">
        <v>77</v>
      </c>
    </row>
    <row r="7" spans="2:10" s="6" customFormat="1" ht="24" customHeight="1" x14ac:dyDescent="0.2">
      <c r="B7" s="30"/>
      <c r="C7" s="30"/>
      <c r="D7" s="32" t="s">
        <v>78</v>
      </c>
      <c r="E7" s="45">
        <v>150000</v>
      </c>
      <c r="F7" s="45">
        <v>180000</v>
      </c>
      <c r="G7" s="25">
        <f t="shared" si="0"/>
        <v>-30000</v>
      </c>
      <c r="H7" s="63" t="s">
        <v>79</v>
      </c>
    </row>
    <row r="8" spans="2:10" s="6" customFormat="1" ht="24" customHeight="1" x14ac:dyDescent="0.2">
      <c r="B8" s="30"/>
      <c r="C8" s="30"/>
      <c r="D8" s="32" t="s">
        <v>80</v>
      </c>
      <c r="E8" s="45">
        <v>10000</v>
      </c>
      <c r="F8" s="45">
        <v>19000</v>
      </c>
      <c r="G8" s="25">
        <f t="shared" si="0"/>
        <v>-9000</v>
      </c>
      <c r="H8" s="63" t="s">
        <v>81</v>
      </c>
    </row>
    <row r="9" spans="2:10" s="6" customFormat="1" ht="24" customHeight="1" x14ac:dyDescent="0.2">
      <c r="B9" s="30"/>
      <c r="C9" s="30"/>
      <c r="D9" s="32" t="s">
        <v>82</v>
      </c>
      <c r="E9" s="45">
        <v>55000</v>
      </c>
      <c r="F9" s="45">
        <v>50000</v>
      </c>
      <c r="G9" s="25">
        <f t="shared" si="0"/>
        <v>5000</v>
      </c>
      <c r="H9" s="63" t="s">
        <v>83</v>
      </c>
    </row>
    <row r="10" spans="2:10" s="6" customFormat="1" ht="24" customHeight="1" x14ac:dyDescent="0.2">
      <c r="B10" s="30"/>
      <c r="C10" s="30"/>
      <c r="D10" s="32" t="s">
        <v>84</v>
      </c>
      <c r="E10" s="45">
        <v>34000</v>
      </c>
      <c r="F10" s="45">
        <v>73000</v>
      </c>
      <c r="G10" s="25">
        <f t="shared" si="0"/>
        <v>-39000</v>
      </c>
      <c r="H10" s="63" t="s">
        <v>85</v>
      </c>
    </row>
    <row r="11" spans="2:10" s="6" customFormat="1" ht="24" customHeight="1" x14ac:dyDescent="0.2">
      <c r="B11" s="30"/>
      <c r="C11" s="30"/>
      <c r="D11" s="32" t="s">
        <v>86</v>
      </c>
      <c r="E11" s="45">
        <v>5000</v>
      </c>
      <c r="F11" s="45">
        <v>5000</v>
      </c>
      <c r="G11" s="25">
        <f t="shared" si="0"/>
        <v>0</v>
      </c>
      <c r="H11" s="63" t="s">
        <v>87</v>
      </c>
    </row>
    <row r="12" spans="2:10" s="6" customFormat="1" ht="24" customHeight="1" x14ac:dyDescent="0.2">
      <c r="B12" s="30"/>
      <c r="C12" s="30"/>
      <c r="D12" s="32" t="s">
        <v>88</v>
      </c>
      <c r="E12" s="45">
        <v>10000</v>
      </c>
      <c r="F12" s="45">
        <v>53000</v>
      </c>
      <c r="G12" s="25">
        <f t="shared" si="0"/>
        <v>-43000</v>
      </c>
      <c r="H12" s="63" t="s">
        <v>89</v>
      </c>
    </row>
    <row r="13" spans="2:10" s="20" customFormat="1" ht="22.5" customHeight="1" x14ac:dyDescent="0.2">
      <c r="B13" s="21"/>
      <c r="C13" s="21"/>
      <c r="D13" s="23" t="s">
        <v>90</v>
      </c>
      <c r="E13" s="31">
        <v>0</v>
      </c>
      <c r="F13" s="31">
        <v>8000</v>
      </c>
      <c r="G13" s="64">
        <f t="shared" si="0"/>
        <v>-8000</v>
      </c>
      <c r="H13" s="32"/>
    </row>
    <row r="14" spans="2:10" s="20" customFormat="1" ht="22.5" customHeight="1" x14ac:dyDescent="0.2">
      <c r="B14" s="21"/>
      <c r="C14" s="21"/>
      <c r="D14" s="23" t="s">
        <v>91</v>
      </c>
      <c r="E14" s="31">
        <v>0</v>
      </c>
      <c r="F14" s="31">
        <v>9000</v>
      </c>
      <c r="G14" s="64">
        <f t="shared" si="0"/>
        <v>-9000</v>
      </c>
      <c r="H14" s="32"/>
    </row>
    <row r="15" spans="2:10" s="6" customFormat="1" ht="24" customHeight="1" x14ac:dyDescent="0.2">
      <c r="B15" s="30"/>
      <c r="C15" s="30"/>
      <c r="D15" s="32" t="s">
        <v>92</v>
      </c>
      <c r="E15" s="45">
        <v>0</v>
      </c>
      <c r="F15" s="45">
        <v>140000</v>
      </c>
      <c r="G15" s="25">
        <f t="shared" si="0"/>
        <v>-140000</v>
      </c>
      <c r="H15" s="63"/>
    </row>
    <row r="16" spans="2:10" s="20" customFormat="1" ht="24" customHeight="1" x14ac:dyDescent="0.2">
      <c r="B16" s="21"/>
      <c r="C16" s="65" t="s">
        <v>93</v>
      </c>
      <c r="D16" s="66"/>
      <c r="E16" s="17">
        <f>SUM(E17:E29)</f>
        <v>285000</v>
      </c>
      <c r="F16" s="17">
        <f>SUM(F17:F29)</f>
        <v>332000</v>
      </c>
      <c r="G16" s="18">
        <f t="shared" si="0"/>
        <v>-47000</v>
      </c>
      <c r="H16" s="23"/>
    </row>
    <row r="17" spans="2:8" s="20" customFormat="1" ht="22.5" customHeight="1" x14ac:dyDescent="0.2">
      <c r="B17" s="21"/>
      <c r="C17" s="21"/>
      <c r="D17" s="67" t="s">
        <v>74</v>
      </c>
      <c r="E17" s="24">
        <v>63000</v>
      </c>
      <c r="F17" s="24">
        <v>90000</v>
      </c>
      <c r="G17" s="25">
        <f t="shared" si="0"/>
        <v>-27000</v>
      </c>
      <c r="H17" s="23" t="s">
        <v>94</v>
      </c>
    </row>
    <row r="18" spans="2:8" s="20" customFormat="1" ht="22.5" customHeight="1" x14ac:dyDescent="0.2">
      <c r="B18" s="21"/>
      <c r="C18" s="21"/>
      <c r="D18" s="67" t="s">
        <v>76</v>
      </c>
      <c r="E18" s="31">
        <v>15000</v>
      </c>
      <c r="F18" s="31">
        <v>18000</v>
      </c>
      <c r="G18" s="64">
        <f t="shared" si="0"/>
        <v>-3000</v>
      </c>
      <c r="H18" s="19" t="s">
        <v>95</v>
      </c>
    </row>
    <row r="19" spans="2:8" s="20" customFormat="1" ht="22.5" customHeight="1" x14ac:dyDescent="0.2">
      <c r="B19" s="21"/>
      <c r="C19" s="21"/>
      <c r="D19" s="67" t="s">
        <v>78</v>
      </c>
      <c r="E19" s="24">
        <v>40000</v>
      </c>
      <c r="F19" s="24">
        <v>40000</v>
      </c>
      <c r="G19" s="25">
        <f t="shared" si="0"/>
        <v>0</v>
      </c>
      <c r="H19" s="23" t="s">
        <v>96</v>
      </c>
    </row>
    <row r="20" spans="2:8" s="20" customFormat="1" ht="22.5" customHeight="1" x14ac:dyDescent="0.2">
      <c r="B20" s="21"/>
      <c r="C20" s="21"/>
      <c r="D20" s="32" t="s">
        <v>88</v>
      </c>
      <c r="E20" s="24">
        <v>35000</v>
      </c>
      <c r="F20" s="24">
        <v>36000</v>
      </c>
      <c r="G20" s="25">
        <f t="shared" si="0"/>
        <v>-1000</v>
      </c>
      <c r="H20" s="32" t="s">
        <v>97</v>
      </c>
    </row>
    <row r="21" spans="2:8" s="20" customFormat="1" ht="22.5" customHeight="1" x14ac:dyDescent="0.2">
      <c r="B21" s="21"/>
      <c r="C21" s="21"/>
      <c r="D21" s="32" t="s">
        <v>98</v>
      </c>
      <c r="E21" s="24">
        <v>20000</v>
      </c>
      <c r="F21" s="24">
        <v>20000</v>
      </c>
      <c r="G21" s="25">
        <f t="shared" si="0"/>
        <v>0</v>
      </c>
      <c r="H21" s="23" t="s">
        <v>99</v>
      </c>
    </row>
    <row r="22" spans="2:8" s="20" customFormat="1" ht="22.5" customHeight="1" x14ac:dyDescent="0.2">
      <c r="B22" s="21"/>
      <c r="C22" s="21"/>
      <c r="D22" s="32" t="s">
        <v>82</v>
      </c>
      <c r="E22" s="24">
        <v>100000</v>
      </c>
      <c r="F22" s="24">
        <v>70000</v>
      </c>
      <c r="G22" s="25">
        <f t="shared" si="0"/>
        <v>30000</v>
      </c>
      <c r="H22" s="23" t="s">
        <v>100</v>
      </c>
    </row>
    <row r="23" spans="2:8" s="20" customFormat="1" ht="22.5" customHeight="1" x14ac:dyDescent="0.2">
      <c r="B23" s="21"/>
      <c r="C23" s="21"/>
      <c r="D23" s="32" t="s">
        <v>101</v>
      </c>
      <c r="E23" s="24">
        <v>10000</v>
      </c>
      <c r="F23" s="24">
        <v>15000</v>
      </c>
      <c r="G23" s="25">
        <f t="shared" si="0"/>
        <v>-5000</v>
      </c>
      <c r="H23" s="23" t="s">
        <v>102</v>
      </c>
    </row>
    <row r="24" spans="2:8" s="20" customFormat="1" ht="22.5" customHeight="1" x14ac:dyDescent="0.2">
      <c r="B24" s="21"/>
      <c r="C24" s="21"/>
      <c r="D24" s="32" t="s">
        <v>80</v>
      </c>
      <c r="E24" s="24">
        <v>1000</v>
      </c>
      <c r="F24" s="24">
        <v>2000</v>
      </c>
      <c r="G24" s="25">
        <f t="shared" si="0"/>
        <v>-1000</v>
      </c>
      <c r="H24" s="23" t="s">
        <v>103</v>
      </c>
    </row>
    <row r="25" spans="2:8" s="20" customFormat="1" ht="22.5" customHeight="1" x14ac:dyDescent="0.2">
      <c r="B25" s="21"/>
      <c r="C25" s="21"/>
      <c r="D25" s="32" t="s">
        <v>86</v>
      </c>
      <c r="E25" s="24">
        <v>1000</v>
      </c>
      <c r="F25" s="24">
        <v>1000</v>
      </c>
      <c r="G25" s="25">
        <f t="shared" si="0"/>
        <v>0</v>
      </c>
      <c r="H25" s="23" t="s">
        <v>87</v>
      </c>
    </row>
    <row r="26" spans="2:8" s="20" customFormat="1" ht="22.5" customHeight="1" x14ac:dyDescent="0.2">
      <c r="B26" s="21"/>
      <c r="C26" s="21"/>
      <c r="D26" s="32" t="s">
        <v>104</v>
      </c>
      <c r="E26" s="24">
        <v>0</v>
      </c>
      <c r="F26" s="24">
        <v>0</v>
      </c>
      <c r="G26" s="25">
        <f t="shared" si="0"/>
        <v>0</v>
      </c>
      <c r="H26" s="23"/>
    </row>
    <row r="27" spans="2:8" s="20" customFormat="1" ht="22.5" customHeight="1" x14ac:dyDescent="0.2">
      <c r="B27" s="21"/>
      <c r="C27" s="21"/>
      <c r="D27" s="32" t="s">
        <v>90</v>
      </c>
      <c r="E27" s="31">
        <v>0</v>
      </c>
      <c r="F27" s="31">
        <v>1000</v>
      </c>
      <c r="G27" s="64">
        <f t="shared" si="0"/>
        <v>-1000</v>
      </c>
      <c r="H27" s="32"/>
    </row>
    <row r="28" spans="2:8" s="20" customFormat="1" ht="22.5" customHeight="1" x14ac:dyDescent="0.2">
      <c r="B28" s="21"/>
      <c r="C28" s="21"/>
      <c r="D28" s="32" t="s">
        <v>91</v>
      </c>
      <c r="E28" s="31">
        <v>0</v>
      </c>
      <c r="F28" s="31">
        <v>2000</v>
      </c>
      <c r="G28" s="64">
        <f t="shared" si="0"/>
        <v>-2000</v>
      </c>
      <c r="H28" s="32"/>
    </row>
    <row r="29" spans="2:8" s="20" customFormat="1" ht="22.5" customHeight="1" x14ac:dyDescent="0.2">
      <c r="B29" s="26"/>
      <c r="C29" s="54"/>
      <c r="D29" s="32" t="s">
        <v>92</v>
      </c>
      <c r="E29" s="24">
        <v>0</v>
      </c>
      <c r="F29" s="24">
        <v>37000</v>
      </c>
      <c r="G29" s="25">
        <f t="shared" si="0"/>
        <v>-37000</v>
      </c>
      <c r="H29" s="23"/>
    </row>
    <row r="30" spans="2:8" s="20" customFormat="1" ht="22.5" customHeight="1" x14ac:dyDescent="0.2">
      <c r="B30" s="21"/>
      <c r="C30" s="65" t="s">
        <v>105</v>
      </c>
      <c r="D30" s="66"/>
      <c r="E30" s="17">
        <f>SUM(E31:E39)</f>
        <v>35000</v>
      </c>
      <c r="F30" s="17">
        <f>SUM(F31:F39)</f>
        <v>35000</v>
      </c>
      <c r="G30" s="18">
        <f>SUM(E30-F30)</f>
        <v>0</v>
      </c>
      <c r="H30" s="23"/>
    </row>
    <row r="31" spans="2:8" s="20" customFormat="1" ht="22.5" customHeight="1" x14ac:dyDescent="0.2">
      <c r="B31" s="21"/>
      <c r="C31" s="21"/>
      <c r="D31" s="32" t="s">
        <v>106</v>
      </c>
      <c r="E31" s="24">
        <v>12000</v>
      </c>
      <c r="F31" s="24">
        <v>14000</v>
      </c>
      <c r="G31" s="64">
        <f t="shared" si="0"/>
        <v>-2000</v>
      </c>
      <c r="H31" s="23" t="s">
        <v>107</v>
      </c>
    </row>
    <row r="32" spans="2:8" s="20" customFormat="1" ht="22.5" customHeight="1" x14ac:dyDescent="0.2">
      <c r="B32" s="21"/>
      <c r="C32" s="21"/>
      <c r="D32" s="32" t="s">
        <v>76</v>
      </c>
      <c r="E32" s="24">
        <v>3000</v>
      </c>
      <c r="F32" s="24">
        <v>3000</v>
      </c>
      <c r="G32" s="64">
        <f t="shared" si="0"/>
        <v>0</v>
      </c>
      <c r="H32" s="23" t="s">
        <v>108</v>
      </c>
    </row>
    <row r="33" spans="2:8" s="20" customFormat="1" ht="22.5" customHeight="1" x14ac:dyDescent="0.2">
      <c r="B33" s="21"/>
      <c r="C33" s="21"/>
      <c r="D33" s="32" t="s">
        <v>109</v>
      </c>
      <c r="E33" s="24">
        <v>1000</v>
      </c>
      <c r="F33" s="24">
        <v>0</v>
      </c>
      <c r="G33" s="64">
        <f t="shared" si="0"/>
        <v>1000</v>
      </c>
      <c r="H33" s="23" t="s">
        <v>81</v>
      </c>
    </row>
    <row r="34" spans="2:8" s="20" customFormat="1" ht="22.5" customHeight="1" x14ac:dyDescent="0.2">
      <c r="B34" s="21"/>
      <c r="C34" s="41"/>
      <c r="D34" s="67" t="s">
        <v>78</v>
      </c>
      <c r="E34" s="24">
        <v>5000</v>
      </c>
      <c r="F34" s="24">
        <v>5000</v>
      </c>
      <c r="G34" s="64">
        <f t="shared" si="0"/>
        <v>0</v>
      </c>
      <c r="H34" s="23" t="s">
        <v>96</v>
      </c>
    </row>
    <row r="35" spans="2:8" s="20" customFormat="1" ht="22.5" customHeight="1" x14ac:dyDescent="0.2">
      <c r="B35" s="21"/>
      <c r="C35" s="41"/>
      <c r="D35" s="67" t="s">
        <v>82</v>
      </c>
      <c r="E35" s="24">
        <v>2160</v>
      </c>
      <c r="F35" s="24">
        <v>2000</v>
      </c>
      <c r="G35" s="64">
        <f t="shared" si="0"/>
        <v>160</v>
      </c>
      <c r="H35" s="19" t="s">
        <v>110</v>
      </c>
    </row>
    <row r="36" spans="2:8" s="20" customFormat="1" ht="22.5" customHeight="1" x14ac:dyDescent="0.2">
      <c r="B36" s="21"/>
      <c r="C36" s="41"/>
      <c r="D36" s="67" t="s">
        <v>88</v>
      </c>
      <c r="E36" s="24">
        <v>5000</v>
      </c>
      <c r="F36" s="24">
        <v>5000</v>
      </c>
      <c r="G36" s="64">
        <f t="shared" si="0"/>
        <v>0</v>
      </c>
      <c r="H36" s="23" t="s">
        <v>97</v>
      </c>
    </row>
    <row r="37" spans="2:8" s="20" customFormat="1" ht="22.5" customHeight="1" x14ac:dyDescent="0.2">
      <c r="B37" s="21"/>
      <c r="C37" s="41"/>
      <c r="D37" s="67" t="s">
        <v>84</v>
      </c>
      <c r="E37" s="24">
        <v>4500</v>
      </c>
      <c r="F37" s="24">
        <v>4000</v>
      </c>
      <c r="G37" s="64">
        <f t="shared" si="0"/>
        <v>500</v>
      </c>
      <c r="H37" s="23" t="s">
        <v>111</v>
      </c>
    </row>
    <row r="38" spans="2:8" s="20" customFormat="1" ht="22.5" customHeight="1" x14ac:dyDescent="0.2">
      <c r="B38" s="21"/>
      <c r="C38" s="41"/>
      <c r="D38" s="32" t="s">
        <v>86</v>
      </c>
      <c r="E38" s="24">
        <v>1000</v>
      </c>
      <c r="F38" s="24"/>
      <c r="G38" s="64">
        <f t="shared" si="0"/>
        <v>1000</v>
      </c>
      <c r="H38" s="23" t="s">
        <v>87</v>
      </c>
    </row>
    <row r="39" spans="2:8" s="20" customFormat="1" ht="22.5" customHeight="1" x14ac:dyDescent="0.2">
      <c r="B39" s="26"/>
      <c r="C39" s="54"/>
      <c r="D39" s="67" t="s">
        <v>104</v>
      </c>
      <c r="E39" s="24">
        <v>1340</v>
      </c>
      <c r="F39" s="24">
        <v>2000</v>
      </c>
      <c r="G39" s="64">
        <f t="shared" si="0"/>
        <v>-660</v>
      </c>
      <c r="H39" s="41" t="s">
        <v>112</v>
      </c>
    </row>
    <row r="40" spans="2:8" s="20" customFormat="1" ht="22.5" customHeight="1" x14ac:dyDescent="0.2">
      <c r="B40" s="21"/>
      <c r="C40" s="68" t="s">
        <v>113</v>
      </c>
      <c r="D40" s="69"/>
      <c r="E40" s="48">
        <f>SUM(E41:E46)</f>
        <v>2616936</v>
      </c>
      <c r="F40" s="48">
        <f>SUM(F41:F46)</f>
        <v>0</v>
      </c>
      <c r="G40" s="70">
        <f>SUM(E40-F40)</f>
        <v>2616936</v>
      </c>
      <c r="H40" s="19"/>
    </row>
    <row r="41" spans="2:8" s="20" customFormat="1" ht="22.5" customHeight="1" x14ac:dyDescent="0.2">
      <c r="B41" s="21"/>
      <c r="C41" s="71"/>
      <c r="D41" s="72" t="s">
        <v>114</v>
      </c>
      <c r="E41" s="31">
        <v>2160936</v>
      </c>
      <c r="F41" s="31"/>
      <c r="G41" s="64">
        <f t="shared" ref="G41:G46" si="1">SUM(E41-F41)</f>
        <v>2160936</v>
      </c>
      <c r="H41" s="19"/>
    </row>
    <row r="42" spans="2:8" s="20" customFormat="1" ht="22.5" customHeight="1" x14ac:dyDescent="0.2">
      <c r="B42" s="21"/>
      <c r="C42" s="71"/>
      <c r="D42" s="72" t="s">
        <v>88</v>
      </c>
      <c r="E42" s="31">
        <v>195000</v>
      </c>
      <c r="F42" s="31"/>
      <c r="G42" s="64">
        <f t="shared" si="1"/>
        <v>195000</v>
      </c>
      <c r="H42" s="19"/>
    </row>
    <row r="43" spans="2:8" s="20" customFormat="1" ht="22.5" customHeight="1" x14ac:dyDescent="0.2">
      <c r="B43" s="21"/>
      <c r="C43" s="73"/>
      <c r="D43" s="74" t="s">
        <v>90</v>
      </c>
      <c r="E43" s="31">
        <v>36000</v>
      </c>
      <c r="F43" s="31"/>
      <c r="G43" s="64">
        <f t="shared" si="1"/>
        <v>36000</v>
      </c>
      <c r="H43" s="19"/>
    </row>
    <row r="44" spans="2:8" s="20" customFormat="1" ht="22.5" customHeight="1" x14ac:dyDescent="0.2">
      <c r="B44" s="21"/>
      <c r="C44" s="73"/>
      <c r="D44" s="74" t="s">
        <v>80</v>
      </c>
      <c r="E44" s="31">
        <v>9000</v>
      </c>
      <c r="F44" s="31"/>
      <c r="G44" s="64">
        <f t="shared" si="1"/>
        <v>9000</v>
      </c>
      <c r="H44" s="19"/>
    </row>
    <row r="45" spans="2:8" s="20" customFormat="1" ht="22.5" customHeight="1" x14ac:dyDescent="0.2">
      <c r="B45" s="21"/>
      <c r="C45" s="73"/>
      <c r="D45" s="74" t="s">
        <v>84</v>
      </c>
      <c r="E45" s="31">
        <v>156000</v>
      </c>
      <c r="F45" s="31"/>
      <c r="G45" s="64">
        <f t="shared" si="1"/>
        <v>156000</v>
      </c>
      <c r="H45" s="19"/>
    </row>
    <row r="46" spans="2:8" s="20" customFormat="1" ht="22.5" customHeight="1" x14ac:dyDescent="0.2">
      <c r="B46" s="21"/>
      <c r="C46" s="73"/>
      <c r="D46" s="74" t="s">
        <v>82</v>
      </c>
      <c r="E46" s="31">
        <v>60000</v>
      </c>
      <c r="F46" s="31"/>
      <c r="G46" s="64">
        <f t="shared" si="1"/>
        <v>60000</v>
      </c>
      <c r="H46" s="19"/>
    </row>
    <row r="47" spans="2:8" s="20" customFormat="1" ht="22.5" customHeight="1" x14ac:dyDescent="0.2">
      <c r="B47" s="21"/>
      <c r="C47" s="68" t="s">
        <v>115</v>
      </c>
      <c r="D47" s="69"/>
      <c r="E47" s="48">
        <f>SUM(E48:E62)</f>
        <v>3489248</v>
      </c>
      <c r="F47" s="48">
        <f>SUM(F48:F62)</f>
        <v>0</v>
      </c>
      <c r="G47" s="70">
        <f>SUM(E47-F47)</f>
        <v>3489248</v>
      </c>
      <c r="H47" s="19"/>
    </row>
    <row r="48" spans="2:8" s="20" customFormat="1" ht="22.5" customHeight="1" x14ac:dyDescent="0.2">
      <c r="B48" s="21"/>
      <c r="C48" s="71"/>
      <c r="D48" s="72" t="s">
        <v>114</v>
      </c>
      <c r="E48" s="31">
        <v>2881248</v>
      </c>
      <c r="F48" s="31"/>
      <c r="G48" s="64">
        <f t="shared" ref="G48:G53" si="2">SUM(E48-F48)</f>
        <v>2881248</v>
      </c>
      <c r="H48" s="19"/>
    </row>
    <row r="49" spans="2:8" s="20" customFormat="1" ht="22.5" customHeight="1" x14ac:dyDescent="0.2">
      <c r="B49" s="21"/>
      <c r="C49" s="71"/>
      <c r="D49" s="72" t="s">
        <v>88</v>
      </c>
      <c r="E49" s="31">
        <v>260000</v>
      </c>
      <c r="F49" s="31"/>
      <c r="G49" s="64">
        <f t="shared" si="2"/>
        <v>260000</v>
      </c>
      <c r="H49" s="19"/>
    </row>
    <row r="50" spans="2:8" s="20" customFormat="1" ht="22.5" customHeight="1" x14ac:dyDescent="0.2">
      <c r="B50" s="21"/>
      <c r="C50" s="73"/>
      <c r="D50" s="74" t="s">
        <v>90</v>
      </c>
      <c r="E50" s="31">
        <v>48000</v>
      </c>
      <c r="F50" s="31"/>
      <c r="G50" s="64">
        <f t="shared" si="2"/>
        <v>48000</v>
      </c>
      <c r="H50" s="19"/>
    </row>
    <row r="51" spans="2:8" s="20" customFormat="1" ht="22.5" customHeight="1" x14ac:dyDescent="0.2">
      <c r="B51" s="21"/>
      <c r="C51" s="73"/>
      <c r="D51" s="74" t="s">
        <v>80</v>
      </c>
      <c r="E51" s="31">
        <v>12000</v>
      </c>
      <c r="F51" s="31"/>
      <c r="G51" s="64">
        <f t="shared" si="2"/>
        <v>12000</v>
      </c>
      <c r="H51" s="19"/>
    </row>
    <row r="52" spans="2:8" s="20" customFormat="1" ht="22.5" customHeight="1" x14ac:dyDescent="0.2">
      <c r="B52" s="21"/>
      <c r="C52" s="73"/>
      <c r="D52" s="74" t="s">
        <v>84</v>
      </c>
      <c r="E52" s="31">
        <v>208000</v>
      </c>
      <c r="F52" s="31"/>
      <c r="G52" s="64">
        <f t="shared" si="2"/>
        <v>208000</v>
      </c>
      <c r="H52" s="19"/>
    </row>
    <row r="53" spans="2:8" s="20" customFormat="1" ht="22.5" customHeight="1" x14ac:dyDescent="0.2">
      <c r="B53" s="26"/>
      <c r="C53" s="75"/>
      <c r="D53" s="74" t="s">
        <v>82</v>
      </c>
      <c r="E53" s="31">
        <v>80000</v>
      </c>
      <c r="F53" s="31"/>
      <c r="G53" s="64">
        <f t="shared" si="2"/>
        <v>80000</v>
      </c>
      <c r="H53" s="19"/>
    </row>
    <row r="54" spans="2:8" ht="13.2" x14ac:dyDescent="0.2">
      <c r="H54" s="3"/>
    </row>
    <row r="55" spans="2:8" ht="13.2" x14ac:dyDescent="0.2">
      <c r="H55" s="3"/>
    </row>
    <row r="56" spans="2:8" ht="13.2" x14ac:dyDescent="0.2">
      <c r="H56" s="3"/>
    </row>
    <row r="57" spans="2:8" ht="13.2" x14ac:dyDescent="0.2">
      <c r="H57" s="3"/>
    </row>
    <row r="58" spans="2:8" ht="13.2" x14ac:dyDescent="0.2">
      <c r="H58" s="3"/>
    </row>
    <row r="59" spans="2:8" ht="13.2" x14ac:dyDescent="0.2">
      <c r="H59" s="3"/>
    </row>
    <row r="60" spans="2:8" ht="13.2" x14ac:dyDescent="0.2">
      <c r="H60" s="3"/>
    </row>
    <row r="61" spans="2:8" ht="13.2" x14ac:dyDescent="0.2">
      <c r="H61" s="3"/>
    </row>
    <row r="62" spans="2:8" ht="13.2" x14ac:dyDescent="0.2">
      <c r="H62" s="3"/>
    </row>
    <row r="63" spans="2:8" ht="13.2" x14ac:dyDescent="0.2">
      <c r="H63" s="3"/>
    </row>
    <row r="64" spans="2:8" ht="13.2" x14ac:dyDescent="0.2">
      <c r="H64" s="3"/>
    </row>
    <row r="65" spans="8:8" ht="13.2" x14ac:dyDescent="0.2">
      <c r="H65" s="3"/>
    </row>
    <row r="66" spans="8:8" ht="13.2" x14ac:dyDescent="0.2">
      <c r="H66" s="3"/>
    </row>
    <row r="67" spans="8:8" ht="13.2" x14ac:dyDescent="0.2">
      <c r="H67" s="3"/>
    </row>
    <row r="68" spans="8:8" ht="13.2" x14ac:dyDescent="0.2">
      <c r="H68" s="3"/>
    </row>
    <row r="69" spans="8:8" ht="13.2" x14ac:dyDescent="0.2">
      <c r="H69" s="3"/>
    </row>
    <row r="70" spans="8:8" ht="13.2" x14ac:dyDescent="0.2">
      <c r="H70" s="3"/>
    </row>
    <row r="71" spans="8:8" ht="13.2" x14ac:dyDescent="0.2">
      <c r="H71" s="3"/>
    </row>
    <row r="72" spans="8:8" ht="13.2" x14ac:dyDescent="0.2">
      <c r="H72" s="3"/>
    </row>
    <row r="73" spans="8:8" ht="13.2" x14ac:dyDescent="0.2">
      <c r="H73" s="3"/>
    </row>
    <row r="74" spans="8:8" ht="13.2" x14ac:dyDescent="0.2">
      <c r="H74" s="3"/>
    </row>
    <row r="75" spans="8:8" ht="13.2" x14ac:dyDescent="0.2">
      <c r="H75" s="3"/>
    </row>
    <row r="76" spans="8:8" ht="13.2" x14ac:dyDescent="0.2">
      <c r="H76" s="3"/>
    </row>
    <row r="77" spans="8:8" ht="13.2" x14ac:dyDescent="0.2">
      <c r="H77" s="3"/>
    </row>
    <row r="78" spans="8:8" ht="13.2" x14ac:dyDescent="0.2">
      <c r="H78" s="3"/>
    </row>
    <row r="79" spans="8:8" ht="13.2" x14ac:dyDescent="0.2">
      <c r="H79" s="3"/>
    </row>
    <row r="80" spans="8:8" ht="13.2" x14ac:dyDescent="0.2">
      <c r="H80" s="3"/>
    </row>
    <row r="81" spans="4:8" ht="13.2" x14ac:dyDescent="0.2">
      <c r="H81" s="3"/>
    </row>
    <row r="82" spans="4:8" ht="13.2" x14ac:dyDescent="0.2">
      <c r="H82" s="3"/>
    </row>
    <row r="83" spans="4:8" ht="22.5" customHeight="1" x14ac:dyDescent="0.2"/>
    <row r="84" spans="4:8" ht="22.5" customHeight="1" x14ac:dyDescent="0.2"/>
    <row r="85" spans="4:8" s="20" customFormat="1" ht="22.5" customHeight="1" x14ac:dyDescent="0.2">
      <c r="D85" s="60"/>
      <c r="E85" s="76"/>
      <c r="F85" s="76"/>
      <c r="G85" s="76"/>
      <c r="H85" s="60"/>
    </row>
    <row r="86" spans="4:8" s="20" customFormat="1" ht="22.5" customHeight="1" x14ac:dyDescent="0.2">
      <c r="D86" s="60"/>
      <c r="E86" s="76"/>
      <c r="F86" s="76"/>
      <c r="G86" s="76"/>
      <c r="H86" s="60"/>
    </row>
    <row r="87" spans="4:8" s="20" customFormat="1" ht="22.5" customHeight="1" x14ac:dyDescent="0.2">
      <c r="D87" s="60"/>
      <c r="E87" s="76"/>
      <c r="F87" s="76"/>
      <c r="G87" s="76"/>
      <c r="H87" s="60"/>
    </row>
    <row r="88" spans="4:8" s="20" customFormat="1" ht="22.5" customHeight="1" x14ac:dyDescent="0.2">
      <c r="D88" s="60"/>
      <c r="E88" s="76"/>
      <c r="F88" s="76"/>
      <c r="G88" s="76"/>
      <c r="H88" s="60"/>
    </row>
    <row r="89" spans="4:8" s="20" customFormat="1" ht="22.5" customHeight="1" x14ac:dyDescent="0.2">
      <c r="D89" s="60"/>
      <c r="E89" s="76"/>
      <c r="F89" s="76"/>
      <c r="G89" s="76"/>
      <c r="H89" s="60"/>
    </row>
    <row r="90" spans="4:8" s="20" customFormat="1" ht="22.5" customHeight="1" x14ac:dyDescent="0.2">
      <c r="D90" s="60"/>
      <c r="E90" s="76"/>
      <c r="F90" s="76"/>
      <c r="G90" s="76"/>
      <c r="H90" s="60"/>
    </row>
    <row r="91" spans="4:8" s="20" customFormat="1" ht="22.5" customHeight="1" x14ac:dyDescent="0.2">
      <c r="D91" s="60"/>
      <c r="E91" s="76"/>
      <c r="F91" s="76"/>
      <c r="G91" s="76"/>
      <c r="H91" s="60"/>
    </row>
    <row r="92" spans="4:8" s="20" customFormat="1" ht="22.5" customHeight="1" x14ac:dyDescent="0.2">
      <c r="D92" s="60"/>
      <c r="E92" s="76"/>
      <c r="F92" s="76"/>
      <c r="G92" s="76"/>
      <c r="H92" s="60"/>
    </row>
    <row r="93" spans="4:8" s="20" customFormat="1" ht="22.5" customHeight="1" x14ac:dyDescent="0.2">
      <c r="D93" s="60"/>
      <c r="E93" s="76"/>
      <c r="F93" s="76"/>
      <c r="G93" s="76"/>
      <c r="H93" s="60"/>
    </row>
    <row r="94" spans="4:8" s="20" customFormat="1" ht="22.5" customHeight="1" x14ac:dyDescent="0.2">
      <c r="D94" s="60"/>
      <c r="E94" s="76"/>
      <c r="F94" s="76"/>
      <c r="G94" s="76"/>
      <c r="H94" s="60"/>
    </row>
    <row r="95" spans="4:8" s="20" customFormat="1" ht="22.5" customHeight="1" x14ac:dyDescent="0.2">
      <c r="D95" s="60"/>
      <c r="E95" s="76"/>
      <c r="F95" s="76"/>
      <c r="G95" s="76"/>
      <c r="H95" s="60"/>
    </row>
    <row r="96" spans="4:8" s="20" customFormat="1" ht="22.5" customHeight="1" x14ac:dyDescent="0.2">
      <c r="D96" s="60"/>
      <c r="E96" s="76"/>
      <c r="F96" s="76"/>
      <c r="G96" s="76"/>
      <c r="H96" s="60"/>
    </row>
    <row r="97" spans="4:8" s="20" customFormat="1" ht="16.5" customHeight="1" x14ac:dyDescent="0.2">
      <c r="D97" s="60"/>
      <c r="E97" s="76"/>
      <c r="F97" s="76"/>
      <c r="G97" s="76"/>
      <c r="H97" s="60"/>
    </row>
    <row r="98" spans="4:8" s="20" customFormat="1" ht="16.5" customHeight="1" x14ac:dyDescent="0.2">
      <c r="D98" s="60"/>
      <c r="E98" s="76"/>
      <c r="F98" s="76"/>
      <c r="G98" s="76"/>
      <c r="H98" s="60"/>
    </row>
    <row r="99" spans="4:8" s="20" customFormat="1" ht="16.5" customHeight="1" x14ac:dyDescent="0.2">
      <c r="D99" s="60"/>
      <c r="E99" s="76"/>
      <c r="F99" s="76"/>
      <c r="G99" s="76"/>
      <c r="H99" s="60"/>
    </row>
    <row r="100" spans="4:8" s="20" customFormat="1" ht="16.5" customHeight="1" x14ac:dyDescent="0.2">
      <c r="D100" s="60"/>
      <c r="E100" s="76"/>
      <c r="F100" s="76"/>
      <c r="G100" s="76"/>
      <c r="H100" s="60"/>
    </row>
    <row r="101" spans="4:8" s="20" customFormat="1" ht="16.5" customHeight="1" x14ac:dyDescent="0.2">
      <c r="D101" s="60"/>
      <c r="E101" s="76"/>
      <c r="F101" s="76"/>
      <c r="G101" s="76"/>
      <c r="H101" s="60"/>
    </row>
    <row r="102" spans="4:8" s="20" customFormat="1" ht="16.5" customHeight="1" x14ac:dyDescent="0.2">
      <c r="D102" s="60"/>
      <c r="E102" s="76"/>
      <c r="F102" s="76"/>
      <c r="G102" s="76"/>
      <c r="H102" s="60"/>
    </row>
    <row r="103" spans="4:8" ht="16.5" customHeight="1" x14ac:dyDescent="0.2"/>
    <row r="104" spans="4:8" ht="16.5" customHeight="1" x14ac:dyDescent="0.2"/>
    <row r="105" spans="4:8" ht="16.5" customHeight="1" x14ac:dyDescent="0.2"/>
    <row r="106" spans="4:8" ht="16.5" customHeight="1" x14ac:dyDescent="0.2"/>
    <row r="107" spans="4:8" ht="16.5" customHeight="1" x14ac:dyDescent="0.2"/>
    <row r="108" spans="4:8" ht="16.5" customHeight="1" x14ac:dyDescent="0.2"/>
    <row r="109" spans="4:8" ht="16.5" customHeight="1" x14ac:dyDescent="0.2"/>
    <row r="110" spans="4:8" ht="16.5" customHeight="1" x14ac:dyDescent="0.2"/>
  </sheetData>
  <phoneticPr fontId="3"/>
  <pageMargins left="0.78740157480314965" right="0.78740157480314965" top="0.39370078740157483" bottom="0.3937007874015748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</vt:lpstr>
      <vt:lpstr>支出③</vt:lpstr>
      <vt:lpstr>支出③!Print_Area</vt:lpstr>
      <vt:lpstr>収入!Print_Area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fukushisi-1</dc:creator>
  <cp:lastModifiedBy>fukushisi-1</cp:lastModifiedBy>
  <dcterms:created xsi:type="dcterms:W3CDTF">2020-09-08T05:39:58Z</dcterms:created>
  <dcterms:modified xsi:type="dcterms:W3CDTF">2020-09-08T05:40:54Z</dcterms:modified>
</cp:coreProperties>
</file>